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ДЛЯ РЭК\Инвестиции\2025\ИСУ\ССР\"/>
    </mc:Choice>
  </mc:AlternateContent>
  <xr:revisionPtr revIDLastSave="0" documentId="8_{89DE46F1-3C9C-49CF-BC34-151FB83453DE}" xr6:coauthVersionLast="36" xr6:coauthVersionMax="36" xr10:uidLastSave="{00000000-0000-0000-0000-000000000000}"/>
  <bookViews>
    <workbookView xWindow="0" yWindow="0" windowWidth="28800" windowHeight="11835" xr2:uid="{19C6F7A4-3C7E-4386-B969-7AB4F27AF807}"/>
  </bookViews>
  <sheets>
    <sheet name="свод" sheetId="5" r:id="rId1"/>
    <sheet name="ССР ОДПУпрям тек" sheetId="6" r:id="rId2"/>
    <sheet name="комплекс1" sheetId="1" r:id="rId3"/>
    <sheet name="ППО" sheetId="2" r:id="rId4"/>
    <sheet name="ПИР" sheetId="3" r:id="rId5"/>
    <sheet name="комплекс2" sheetId="4" r:id="rId6"/>
  </sheets>
  <externalReferences>
    <externalReference r:id="rId7"/>
  </externalReferences>
  <definedNames>
    <definedName name="__xlfn.BAHTTEXT" hidden="1">#NAME?</definedName>
    <definedName name="_Fill" hidden="1">#REF!</definedName>
    <definedName name="hfcxtn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5" l="1"/>
  <c r="D9" i="5" s="1"/>
  <c r="D10" i="5" s="1"/>
  <c r="D8" i="5"/>
  <c r="G29" i="6"/>
  <c r="H29" i="6" s="1"/>
  <c r="H31" i="6" s="1"/>
  <c r="G25" i="6"/>
  <c r="G26" i="6" s="1"/>
  <c r="G27" i="6" s="1"/>
  <c r="E23" i="6"/>
  <c r="E26" i="6" s="1"/>
  <c r="E27" i="6" s="1"/>
  <c r="E32" i="6" s="1"/>
  <c r="E37" i="6" s="1"/>
  <c r="E42" i="6" s="1"/>
  <c r="F24" i="6"/>
  <c r="F26" i="6" s="1"/>
  <c r="F27" i="6" s="1"/>
  <c r="F32" i="6" s="1"/>
  <c r="F37" i="6" s="1"/>
  <c r="F42" i="6" s="1"/>
  <c r="D23" i="6"/>
  <c r="G40" i="6"/>
  <c r="G39" i="6"/>
  <c r="A15" i="6"/>
  <c r="G41" i="6"/>
  <c r="H41" i="6" s="1"/>
  <c r="F41" i="6"/>
  <c r="E41" i="6"/>
  <c r="D41" i="6"/>
  <c r="H40" i="6"/>
  <c r="H39" i="6"/>
  <c r="G36" i="6"/>
  <c r="F36" i="6"/>
  <c r="E36" i="6"/>
  <c r="D36" i="6"/>
  <c r="H34" i="6"/>
  <c r="F31" i="6"/>
  <c r="E31" i="6"/>
  <c r="D31" i="6"/>
  <c r="G31" i="6" l="1"/>
  <c r="G32" i="6" s="1"/>
  <c r="G37" i="6" s="1"/>
  <c r="G42" i="6" s="1"/>
  <c r="H24" i="6"/>
  <c r="H25" i="6"/>
  <c r="H23" i="6"/>
  <c r="H26" i="6" s="1"/>
  <c r="D26" i="6"/>
  <c r="D27" i="6" s="1"/>
  <c r="D32" i="6" s="1"/>
  <c r="E50" i="6"/>
  <c r="E51" i="6" s="1"/>
  <c r="E45" i="6"/>
  <c r="E48" i="6" s="1"/>
  <c r="E49" i="6" s="1"/>
  <c r="F45" i="6"/>
  <c r="F48" i="6" s="1"/>
  <c r="F49" i="6" s="1"/>
  <c r="F50" i="6"/>
  <c r="F51" i="6" s="1"/>
  <c r="H36" i="6"/>
  <c r="G45" i="6" l="1"/>
  <c r="G48" i="6" s="1"/>
  <c r="G49" i="6" s="1"/>
  <c r="G50" i="6"/>
  <c r="G51" i="6" s="1"/>
  <c r="H32" i="6"/>
  <c r="H27" i="6"/>
  <c r="D37" i="6"/>
  <c r="H37" i="6" s="1"/>
  <c r="D42" i="6" l="1"/>
  <c r="D45" i="6" s="1"/>
  <c r="H42" i="6" l="1"/>
  <c r="D50" i="6"/>
  <c r="H50" i="6"/>
  <c r="D51" i="6"/>
  <c r="H51" i="6" s="1"/>
  <c r="D48" i="6"/>
  <c r="H45" i="6"/>
  <c r="H48" i="6" l="1"/>
  <c r="D49" i="6"/>
  <c r="H49" i="6" s="1"/>
  <c r="D12" i="6" s="1"/>
</calcChain>
</file>

<file path=xl/sharedStrings.xml><?xml version="1.0" encoding="utf-8"?>
<sst xmlns="http://schemas.openxmlformats.org/spreadsheetml/2006/main" count="619" uniqueCount="336">
  <si>
    <t>Форма № 3п</t>
  </si>
  <si>
    <t>Расчет №1.1</t>
  </si>
  <si>
    <t>Ед.изм.-1 счетчик.</t>
  </si>
  <si>
    <t>№ п.п.</t>
  </si>
  <si>
    <t>Наименование выполняемых работ</t>
  </si>
  <si>
    <t>Исполнители, чел.</t>
  </si>
  <si>
    <t>Количество чел/час</t>
  </si>
  <si>
    <t>Стоимость 1 чел/час в БУЦ</t>
  </si>
  <si>
    <t>Индекс пересчета в текущий уровень цен 3 кв. 2024 г. , Письмо Минстроя России от 29.07.2024 № 43022-ИФ/09</t>
  </si>
  <si>
    <t xml:space="preserve">Стоимость 1 чел/часа в текущих ценах, руб. </t>
  </si>
  <si>
    <t xml:space="preserve"> Стоимость работ, руб. </t>
  </si>
  <si>
    <t>Количество, чел</t>
  </si>
  <si>
    <t>Должность</t>
  </si>
  <si>
    <t>Обоснование</t>
  </si>
  <si>
    <t>Предпроектное обследование (ППО)</t>
  </si>
  <si>
    <t>Инженер III категории</t>
  </si>
  <si>
    <t>ТС-10-3-3</t>
  </si>
  <si>
    <t>Накладные расходы 50%</t>
  </si>
  <si>
    <t>Рентабельность 10%</t>
  </si>
  <si>
    <t>Итого по смете без НДС</t>
  </si>
  <si>
    <t>Сумма НДС</t>
  </si>
  <si>
    <t>Всего по смете с НДС</t>
  </si>
  <si>
    <t>Заказчик: ___________________________________/_________________________________/</t>
  </si>
  <si>
    <t>[должность, подпись (инициалы, фамилия)]</t>
  </si>
  <si>
    <t>Подрядчик: ___________________________________/_________________________________/</t>
  </si>
  <si>
    <t>Расчет № 2-1</t>
  </si>
  <si>
    <t>Расчет стоимости проектно-изыскательские работ: Установка приборов учета</t>
  </si>
  <si>
    <t xml:space="preserve">Наименование строительства и стадии проектирования </t>
  </si>
  <si>
    <t>Характеристика предприятия, здания, вида работ</t>
  </si>
  <si>
    <t>Наименование справочников, №№ таблиц, пунктов</t>
  </si>
  <si>
    <t>Стоимость, руб.</t>
  </si>
  <si>
    <t>Справочник базовых цен на проектные работы в строительстве на разработку технической документации на АСУ ТП. Утвержден Министерством строительства РФ от 27.01.2016г. Приказ №30/пр</t>
  </si>
  <si>
    <t xml:space="preserve">Разработка проектной документации  на  Автоматизированную система учёта электроэнергии </t>
  </si>
  <si>
    <t>Табл.2</t>
  </si>
  <si>
    <t>Фактор</t>
  </si>
  <si>
    <t>ТО</t>
  </si>
  <si>
    <t>МО</t>
  </si>
  <si>
    <t>ПО</t>
  </si>
  <si>
    <t>не разрабатывается</t>
  </si>
  <si>
    <t>п.1.1. Непрерывный (с длительным поддержанием режимов, близких к установившимся)</t>
  </si>
  <si>
    <t>Ф2</t>
  </si>
  <si>
    <t>п.2.1. Количество технологических операций, контролируемых или управляемых АСУТП до 5</t>
  </si>
  <si>
    <t>Ф5</t>
  </si>
  <si>
    <t>п.3.1.  I степень - параллельный съем показаний</t>
  </si>
  <si>
    <t>Ф6</t>
  </si>
  <si>
    <t xml:space="preserve">п.4.1.    I степень - одноконтурное автоматическое регулирование </t>
  </si>
  <si>
    <t>Ф7</t>
  </si>
  <si>
    <t>Режим функционирования АСУ</t>
  </si>
  <si>
    <t>Ф8</t>
  </si>
  <si>
    <t>п.5.1. Ручной - система сбора-передачи данных, обрабатываемых персоналом</t>
  </si>
  <si>
    <t>Сум Б</t>
  </si>
  <si>
    <t>п.12.11.2</t>
  </si>
  <si>
    <t>Sч</t>
  </si>
  <si>
    <t>∑Sч</t>
  </si>
  <si>
    <t>Т.Ч. таб.3 п.1 - не является впервые разработанной</t>
  </si>
  <si>
    <t>К1=0,4</t>
  </si>
  <si>
    <t>Т.Ч. таб.3 п.12 - разработка документации выполняется в связи с ее реконструкцией</t>
  </si>
  <si>
    <t>К2=0,4</t>
  </si>
  <si>
    <t xml:space="preserve">Приказ от 29.12.2009 №620 п. 2.11.5 - разработка проектной документации  одностадийная </t>
  </si>
  <si>
    <t>К4=0,8</t>
  </si>
  <si>
    <t>Т.Ч. таб.3 п.11 - понижающий коэффициент, учитывающий привязку типового проекта</t>
  </si>
  <si>
    <t>Стоимость проектных работ в базовых ценах на 01.01.2001г составляет:</t>
  </si>
  <si>
    <t>Итого стоимость проектных работ на 3 кв. 2024 г., без НДС (Письмо Минстроя Кинф=6,1  письмо Минстроя от 29.07.2024г. №43022-ИФ/09 )</t>
  </si>
  <si>
    <t>Итого стоимость проектных работ с понижающим коэффициентом, без НДС</t>
  </si>
  <si>
    <t>НДС 20%</t>
  </si>
  <si>
    <t>Итого стоимость проектных работ на 3 кв. 2024 г., с НДС</t>
  </si>
  <si>
    <t>на ПРЕДПРОЕКТНОЕ ОБСЛЕДОВАНИЕ: Ленинградская область</t>
  </si>
  <si>
    <r>
      <t>Итого с учетом понижающего коэффициента К=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0"/>
        <color rgb="FF000000"/>
        <rFont val="Arial"/>
        <family val="2"/>
        <charset val="204"/>
      </rPr>
      <t xml:space="preserve">0,304816299544837 без НДС  </t>
    </r>
  </si>
  <si>
    <t>Выполнение работ по установке (замене) приборов учета при отсутствии, выходе из строя, истечения срока эксплуатации или выходе за МПИ у потребителей электроэнергии (физических и юридических лиц) многоквартирных домов, а также установку (замену) коллективных (общедомовых) приборов учета многоквартирных домов на территории Ленинградской области</t>
  </si>
  <si>
    <t>Приложение № 3</t>
  </si>
  <si>
    <t>Утверждено приказом Минстроя РФ № 421 от 4 августа 2020 г. в редакции приказа № 557 от 7 июля 2022 г.</t>
  </si>
  <si>
    <t>Наименование программного продукта</t>
  </si>
  <si>
    <t>ГРАНД-Смета, версия 2024.2</t>
  </si>
  <si>
    <t xml:space="preserve">Наименование редакции сметных нормативов  </t>
  </si>
  <si>
    <t>Приказ Минстроя России от 30.12.2021 № 1046/пр; Приказ Минстроя России от 04.08.2020 № 421/пр; Приказ Минстроя России от 21.12.2020 № 812/пр; Приказ Минстроя России от 11.12.2020 № 774/пр; Приказ Минстроя России от 02.08.2023 № 551/пр; Приказ Минстроя России от 14.11.2023 № 817/пр; Приказ Минстроя России от 16.02.2024 № 102/пр; Приказ Минстроя России от 13.05.2024 №323/пр; Приказ Минстроя России от 09.08.2024 №524/пр</t>
  </si>
  <si>
    <t xml:space="preserve">Реквизиты приказа  Минстроя России  об утверждении дополнений и изменений к сметным нормативам </t>
  </si>
  <si>
    <t>Приказ Минстроя России от 18 мая 2022 г. № 378/пр, Приказ Минстроя России от 26 августа 2022 г. № 703/пр, Приказ Минстроя России от 26 октября 2022 г. № 905/пр, Приказ Минстроя России от 27 декабря 2022 г. № 1133/пр, Приказ Минстроя России от 10 февраля 2023 г. № 84/пр, Приказ Минстроя России от 11.05.2023 №335/пр; Приказ Минстроя России от 07.07.2022 № 557/пр; Приказ Минстроя России от 02.09.2021 № 636/пр, Приказ Минстроя России от 26.07.2022 № 611/пр; Приказ Минстроя России от 22.04.2022 № 317/пр; Приказ Минстроя России от 02.08.2023 № 551/пр; Приказ Минстроя России от 14.11.2023 № 817/пр; Приказ Минстроя России от 30.01.2024 № 55/пр;  Приказ Минстроя России от 16.02.2024 № 102/пр;  Приказ Минстроя России от 13.05.2024 №323/пр; Приказ Минстроя России от 09.08.2024 №524/пр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</si>
  <si>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</si>
  <si>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Письмо Минстроя России от 23.08.2024 № 48886-ИФ/09</t>
  </si>
  <si>
    <t xml:space="preserve">Реквизиты нормативного  правового  акта  об утверждении оплаты труда, утверждаемый  в соответствии с пунктом 22(1) Правилами мониторинга цен, утвержденными постановлением Правительства Российской Федерации от 23 декабря 2016 г. № 1452 </t>
  </si>
  <si>
    <t>Постановление Правительства Ленинградской области от 14.02.2024 № 99</t>
  </si>
  <si>
    <t xml:space="preserve">Обоснование принятых текущих цен на строительные ресурсы </t>
  </si>
  <si>
    <t xml:space="preserve">Наименование субъекта Российской Федерации </t>
  </si>
  <si>
    <t>47. Ленинградская область</t>
  </si>
  <si>
    <t xml:space="preserve">Наименование зоны субъекта Российской Федерации </t>
  </si>
  <si>
    <t>Ленинградская область</t>
  </si>
  <si>
    <t>Выполнение работ по установке (замене) приборов учета при отсутствии, выходе из строя, утраты, истечения срока эксплуатации или выходе за межповерочный интервал (МПИ) у потребителей электроэнергии (физических и юридических лиц) многоквартирных домов, а также установку (замену) коллективных (общедомовых) приборов учета и иного оборудования,  необходимого для обеспечения коммерческого учета электрической энергии (мощности) многоквартирных домов» на территории Ленинградской области</t>
  </si>
  <si>
    <t>(наименование стройки)</t>
  </si>
  <si>
    <t>(наименование объекта капитального строительства)</t>
  </si>
  <si>
    <t>ЛОКАЛЬНЫЙ СМЕТНЫЙ РАСЧЕТ (СМЕТА) № 5.2-01-01</t>
  </si>
  <si>
    <t>Демонтаж ПУ с установкой нового интеллектуального 3Ф ОДПУ прямого включения (1 ПУ без шкафа учета) на территории Ленинградской области</t>
  </si>
  <si>
    <t xml:space="preserve"> (наименование работ и затрат)</t>
  </si>
  <si>
    <t xml:space="preserve">Составлен </t>
  </si>
  <si>
    <t>ресурсно-индексным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</si>
  <si>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</si>
  <si>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</si>
  <si>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</si>
  <si>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уровне цен </t>
  </si>
  <si>
    <t>III квартал 2024 года</t>
  </si>
  <si>
    <t xml:space="preserve">Сметная стоимость </t>
  </si>
  <si>
    <t>тыс.руб.</t>
  </si>
  <si>
    <t>в том числе:</t>
  </si>
  <si>
    <t>строительных работ</t>
  </si>
  <si>
    <t>Средства на оплату труда рабочих</t>
  </si>
  <si>
    <t>монтажных работ</t>
  </si>
  <si>
    <t>Средства на оплату труда машинистов</t>
  </si>
  <si>
    <t>оборудования</t>
  </si>
  <si>
    <t>Нормативные затраты труда рабочих</t>
  </si>
  <si>
    <t>чел.-ч.</t>
  </si>
  <si>
    <t>прочих затрат</t>
  </si>
  <si>
    <t>Нормативные затраты труда машинистов</t>
  </si>
  <si>
    <t>№ п/п</t>
  </si>
  <si>
    <t>Наименование работ и затрат</t>
  </si>
  <si>
    <t>Единица измерения</t>
  </si>
  <si>
    <t>Количество</t>
  </si>
  <si>
    <t>Сметная стоимость, руб.</t>
  </si>
  <si>
    <t>на единицу измерения</t>
  </si>
  <si>
    <t>коэффициенты</t>
  </si>
  <si>
    <t>всего с учетом коэффициентов</t>
  </si>
  <si>
    <t>на единицу измерения в базисном уровне цен</t>
  </si>
  <si>
    <t>индекс</t>
  </si>
  <si>
    <t>на единицу измерения в текущем уровне цен</t>
  </si>
  <si>
    <t>всего в текущем уровне цен</t>
  </si>
  <si>
    <t>Раздел 1. Демонтажные работы</t>
  </si>
  <si>
    <t>ГЭСНр67-01-004-06</t>
  </si>
  <si>
    <t>Демонтаж: электросчетчиков</t>
  </si>
  <si>
    <t>100 шт</t>
  </si>
  <si>
    <t>Приказ от 30.01.2024 № 55/пр прил.5 табл.1 п.4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</si>
  <si>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</t>
  </si>
  <si>
    <t>ОТ(ЗТ)</t>
  </si>
  <si>
    <t>чел.-ч</t>
  </si>
  <si>
    <t>1-100-30</t>
  </si>
  <si>
    <t>Средний разряд работы 3,0</t>
  </si>
  <si>
    <t>ЭМ</t>
  </si>
  <si>
    <t>ОТм(ЗТм)</t>
  </si>
  <si>
    <t>91.06.06-048</t>
  </si>
  <si>
    <t>Подъемники одномачтовые, грузоподъемность до 500 кг, высота подъема 45 м</t>
  </si>
  <si>
    <t>маш.-ч</t>
  </si>
  <si>
    <t>4-100-030</t>
  </si>
  <si>
    <t xml:space="preserve">ОТм(Зтм) Средний разряд машинистов 3 </t>
  </si>
  <si>
    <t>Итого прямые затраты</t>
  </si>
  <si>
    <t>ФОТ</t>
  </si>
  <si>
    <t>Пр/812-101.0-1</t>
  </si>
  <si>
    <t>НР Электромонтажные работы (ремонтно-строительные)</t>
  </si>
  <si>
    <t>%</t>
  </si>
  <si>
    <t>Пр/774-101.0</t>
  </si>
  <si>
    <t>СП Электромонтажные работы (ремонтно-строительные)</t>
  </si>
  <si>
    <t>Всего по позиции</t>
  </si>
  <si>
    <t>ГЭСНм08-02-144-01</t>
  </si>
  <si>
    <t>Присоединение к зажимам жил проводов или кабелей сечением: до 2,5 мм2</t>
  </si>
  <si>
    <t>Приказ от 14.07.2022 № 571/пр п.84 табл.3</t>
  </si>
  <si>
    <t>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</t>
  </si>
  <si>
    <t>1-100-38</t>
  </si>
  <si>
    <t>Средний разряд работы 3,8</t>
  </si>
  <si>
    <t>421/пр_2020_п.75_пп.а</t>
  </si>
  <si>
    <t xml:space="preserve">Вспомогательные ненормируемые материальные ресурсы </t>
  </si>
  <si>
    <t>Пр/812-049.3-1</t>
  </si>
  <si>
    <t>НР Электротехнические установки на других объектах</t>
  </si>
  <si>
    <t>Пр/774-049.3</t>
  </si>
  <si>
    <t>СП Электротехнические установки на других объектах</t>
  </si>
  <si>
    <t>Итоги по разделу 1 Демонтажные работы 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</si>
  <si>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</si>
  <si>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</si>
  <si>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</si>
  <si>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</si>
  <si>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Оплата труда машинистов (Отм)</t>
  </si>
  <si>
    <t xml:space="preserve">               Материалы</t>
  </si>
  <si>
    <t xml:space="preserve">     Строительные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</si>
  <si>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</si>
  <si>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</si>
  <si>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оплата труда машинистов (Отм)</t>
  </si>
  <si>
    <t xml:space="preserve">               накладные расходы</t>
  </si>
  <si>
    <t xml:space="preserve">               сметная прибыль</t>
  </si>
  <si>
    <t xml:space="preserve">     Монтажные работы</t>
  </si>
  <si>
    <t xml:space="preserve">               материалы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</si>
  <si>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</si>
  <si>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</si>
  <si>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</si>
  <si>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Итого по разделу 1 Демонтажные работы</t>
  </si>
  <si>
    <t xml:space="preserve">  Справочно</t>
  </si>
  <si>
    <t xml:space="preserve">       затраты труда рабочих</t>
  </si>
  <si>
    <t xml:space="preserve">       затраты труда машинистов</t>
  </si>
  <si>
    <t>Раздел 2. Монтажные работы</t>
  </si>
  <si>
    <t>ГЭСНм08-03-600-02</t>
  </si>
  <si>
    <t>Счетчики, устанавливаемые на готовом основании: трехфазные</t>
  </si>
  <si>
    <t>шт</t>
  </si>
  <si>
    <t>1-100-42</t>
  </si>
  <si>
    <t>Средний разряд работы 4,2</t>
  </si>
  <si>
    <t>91.05.05-015</t>
  </si>
  <si>
    <t>Краны на автомобильном ходу, грузоподъемность 16 т</t>
  </si>
  <si>
    <t>4-100-060</t>
  </si>
  <si>
    <t xml:space="preserve">ОТм(Зтм) Средний разряд машинистов 6 </t>
  </si>
  <si>
    <t>91.14.02-001</t>
  </si>
  <si>
    <t>Автомобили бортовые, грузоподъемность до 5 т</t>
  </si>
  <si>
    <t>4-100-040</t>
  </si>
  <si>
    <t xml:space="preserve">ОТм(Зтм) Средний разряд машинистов 4 </t>
  </si>
  <si>
    <t>М</t>
  </si>
  <si>
    <t>01.7.15.04-0011</t>
  </si>
  <si>
    <t>Винты стальные с полукруглой головкой, длина 50 мм</t>
  </si>
  <si>
    <t>т</t>
  </si>
  <si>
    <t>ГЭСНм08-02-147-12</t>
  </si>
  <si>
    <t>Кабель до 35 кВ по установленным конструкциям и лоткам с креплением по всей длине, масса 1 м кабеля: свыше 2 до 3 кг</t>
  </si>
  <si>
    <t>100 м</t>
  </si>
  <si>
    <t>91.06.01-003</t>
  </si>
  <si>
    <t>Домкраты гидравлические, грузоподъемность 63-100 т</t>
  </si>
  <si>
    <t>91.06.03-061</t>
  </si>
  <si>
    <t>Лебедки электрические тяговым усилием до 12,26 кН (1,25 т)</t>
  </si>
  <si>
    <t>01.7.06.07-0002</t>
  </si>
  <si>
    <t>Ленты монтажные из пластмассы для бандажирования проводов, скрепляются пластмассовыми кнопками, ширина 10 мм</t>
  </si>
  <si>
    <t>10 м</t>
  </si>
  <si>
    <t>01.7.15.14-0165</t>
  </si>
  <si>
    <t>Шурупы самонарезающие стальные с полукруглой головкой и прямым шлицем, остроконечные, диаметр 4 мм, длина 40 мм</t>
  </si>
  <si>
    <t>10.3.02.03-0011</t>
  </si>
  <si>
    <t>Припои оловянно-свинцовые бессурьмянистые, марка ПОС30</t>
  </si>
  <si>
    <t>кг</t>
  </si>
  <si>
    <t>14.4.03.03-0002</t>
  </si>
  <si>
    <t>Лак битумный БТ-123</t>
  </si>
  <si>
    <t>Итоги по разделу 2 Монтажные работы :</t>
  </si>
  <si>
    <t xml:space="preserve">  Итого по разделу 2 Монтажные работы</t>
  </si>
  <si>
    <t>Раздел 3. Параметрирование счетчика</t>
  </si>
  <si>
    <t>ГЭСНп02-02-001-01</t>
  </si>
  <si>
    <t>Инсталляция и базовая настройка общего и специального программного обеспечения (применительно: параметрирование счетчика)</t>
  </si>
  <si>
    <t>Приказ от 30.01.2024 № 55/пр прил.5 табл.7 п.3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</si>
  <si>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ТЗ=1,2</t>
  </si>
  <si>
    <t>3-200-01</t>
  </si>
  <si>
    <t>Инженер I категории</t>
  </si>
  <si>
    <t>3-200-02</t>
  </si>
  <si>
    <t>Инженер II категории</t>
  </si>
  <si>
    <t>3-300-01</t>
  </si>
  <si>
    <t>Ведущий инженер</t>
  </si>
  <si>
    <t>Пр/812-083.0-1</t>
  </si>
  <si>
    <t>НР Пусконаладочные работы: 'вхолостую' - 80%, 'под нагрузкой' - 20%</t>
  </si>
  <si>
    <t>Пр/774-083.0</t>
  </si>
  <si>
    <t>СП Пусконаладочные работы: 'вхолостую' - 80%, 'под нагрузкой' - 20%</t>
  </si>
  <si>
    <t>Итоги по разделу 3 Параметрирование счетчика :</t>
  </si>
  <si>
    <t xml:space="preserve">     Прочие затраты</t>
  </si>
  <si>
    <t xml:space="preserve">          Пусконаладочные работы</t>
  </si>
  <si>
    <t xml:space="preserve">               в том числе:</t>
  </si>
  <si>
    <t xml:space="preserve">                    оплата труда</t>
  </si>
  <si>
    <t xml:space="preserve">                    накладные расходы</t>
  </si>
  <si>
    <t xml:space="preserve">                    сметная прибыль</t>
  </si>
  <si>
    <t xml:space="preserve">  Итого по разделу 3 Параметрирование счетчика</t>
  </si>
  <si>
    <t>Раздел 4. Оборудование</t>
  </si>
  <si>
    <t>О</t>
  </si>
  <si>
    <t>ТКП ООО "И-Трейд" №ИТ/90/5 от 01.10.2024 г.</t>
  </si>
  <si>
    <t>Трехфазный счетчик электроэнергии прямого включения</t>
  </si>
  <si>
    <t>Итоги по разделу 4 Оборудование :</t>
  </si>
  <si>
    <t xml:space="preserve">     Оборудование</t>
  </si>
  <si>
    <t xml:space="preserve">  Итого по разделу 4 Оборудование</t>
  </si>
  <si>
    <t>Раздел 5. Материал</t>
  </si>
  <si>
    <t>ФСБЦ-21.1.06.09-0112</t>
  </si>
  <si>
    <t>Кабель силовой с медными жилами ВВГнг(A) 4х10ок(N)-660</t>
  </si>
  <si>
    <t>1000 м</t>
  </si>
  <si>
    <t>Итоги по разделу 5 Материал :</t>
  </si>
  <si>
    <t xml:space="preserve">  Итого по разделу 5 Материал</t>
  </si>
  <si>
    <t>Итоги по смете:</t>
  </si>
  <si>
    <t xml:space="preserve">     Всего прямые затраты (справочно)</t>
  </si>
  <si>
    <t xml:space="preserve">     Всего ФОТ (справочно)</t>
  </si>
  <si>
    <t xml:space="preserve">     Всего накладные расходы (справочно)</t>
  </si>
  <si>
    <t xml:space="preserve">     Всего сметная прибыль (справочно)</t>
  </si>
  <si>
    <t>ВСЕГО по смете</t>
  </si>
  <si>
    <t xml:space="preserve">ВСЕГО СМР по смете, с учетом понижающего коэффициента </t>
  </si>
  <si>
    <t xml:space="preserve">ВСЕГО  по смете, с учетом понижающего коэффициента </t>
  </si>
  <si>
    <t>ППО</t>
  </si>
  <si>
    <t>Расчет №2-1</t>
  </si>
  <si>
    <t>ПИР</t>
  </si>
  <si>
    <t>Итого по смете</t>
  </si>
  <si>
    <t>Всего с НДС</t>
  </si>
  <si>
    <t>ЛОКАЛЬНЫЙ СМЕТНЫЙ РАСЧЕТ (СМЕТА) № 5.2-01-02</t>
  </si>
  <si>
    <t>Раздел 1. Пусконаладочные работы</t>
  </si>
  <si>
    <t>ГЭСНп02-02-003-01</t>
  </si>
  <si>
    <t>Функциональная настройка специального программного обеспечения АС, количество функций - 1</t>
  </si>
  <si>
    <t xml:space="preserve">ВСЕГО по смете, с учетом понижающего коэффициента </t>
  </si>
  <si>
    <t>№№</t>
  </si>
  <si>
    <t>Номер расчета</t>
  </si>
  <si>
    <t>Наименование работ и оборудования</t>
  </si>
  <si>
    <t>Стоимость в рублях,</t>
  </si>
  <si>
    <t>п/п</t>
  </si>
  <si>
    <t>без НДС</t>
  </si>
  <si>
    <t>5.2-01-01</t>
  </si>
  <si>
    <t>5.2-01-02</t>
  </si>
  <si>
    <t>Итого без НДС</t>
  </si>
  <si>
    <t>Итого с НДС</t>
  </si>
  <si>
    <t>УТВЕРЖДАЮ:</t>
  </si>
  <si>
    <t>Пом.  директора по экономике и финансам</t>
  </si>
  <si>
    <t>_________________________________/А.Н. Воронин/</t>
  </si>
  <si>
    <t xml:space="preserve">Заказчик </t>
  </si>
  <si>
    <t xml:space="preserve">АО "Петербургская сбытовая компания" </t>
  </si>
  <si>
    <t>(наименование организации)</t>
  </si>
  <si>
    <t xml:space="preserve">Сводный сметный расчет в сумме    </t>
  </si>
  <si>
    <t>СВОДНЫЙ СМЕТНЫЙ РАСЧЕТ СТОИМОСТИ СТРОИТЕЛЬСТВА</t>
  </si>
  <si>
    <t xml:space="preserve"> Составлена в ценах 3 кв. 2024 г. </t>
  </si>
  <si>
    <t>№ пп</t>
  </si>
  <si>
    <t>Номера сметных расчетов и смет</t>
  </si>
  <si>
    <t>Наименование глав, объектов, работ и затрат</t>
  </si>
  <si>
    <t>Общая сметная стоимость,   руб.</t>
  </si>
  <si>
    <t xml:space="preserve">строительных работ </t>
  </si>
  <si>
    <t xml:space="preserve">монтажных работ </t>
  </si>
  <si>
    <r>
      <t xml:space="preserve">оборудования, мебели, инвентаря 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</si>
  <si>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прочих </t>
  </si>
  <si>
    <t>Глава 2 .Основные объекты строительства</t>
  </si>
  <si>
    <t>Локальный сметный расчет (смета) № 5.2-01-01</t>
  </si>
  <si>
    <t>СМР</t>
  </si>
  <si>
    <t>Оборудование</t>
  </si>
  <si>
    <t>ПНР</t>
  </si>
  <si>
    <t>Итого по Главе2</t>
  </si>
  <si>
    <t>Итого по Главам1-2</t>
  </si>
  <si>
    <t>Глава 9. Прочие работы и затраты</t>
  </si>
  <si>
    <t>Локальный сметный расчет (смета) № 5.2-01-02</t>
  </si>
  <si>
    <t>Пусконаладочные работы</t>
  </si>
  <si>
    <t>ГСН 81-05-02-2007, т.4, п.2.4</t>
  </si>
  <si>
    <t>Дополнительные затраты на производство работ в зимнее время 2,1%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</si>
  <si>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</si>
  <si>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</si>
  <si>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</si>
  <si>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Постановление РФ от 21.06.2010г. №468</t>
  </si>
  <si>
    <t xml:space="preserve">Cодержание службы заказчика застройщика-2,14% </t>
  </si>
  <si>
    <t>Итого по Главе 10</t>
  </si>
  <si>
    <t xml:space="preserve">Итого по Главам 1-10 </t>
  </si>
  <si>
    <t xml:space="preserve"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 </t>
  </si>
  <si>
    <t>Расчет № 1.1</t>
  </si>
  <si>
    <t>Предпроектное обследование</t>
  </si>
  <si>
    <t>Пректно-изыскательские работы</t>
  </si>
  <si>
    <t>Итого по Главе 12</t>
  </si>
  <si>
    <t>Итого по Главам 1-12</t>
  </si>
  <si>
    <t>Непредвиденные затраты</t>
  </si>
  <si>
    <t>Итого с непредвиденными затратами</t>
  </si>
  <si>
    <t>Налоги и обязательные платежи</t>
  </si>
  <si>
    <t>Федеральный закон от 03.08.2018 № 303-ФЗ</t>
  </si>
  <si>
    <t>НДС - 20%</t>
  </si>
  <si>
    <t xml:space="preserve">Всего по сводному расчету </t>
  </si>
  <si>
    <t>в том числе затраты Подрядчика, без НДС</t>
  </si>
  <si>
    <t>в том числе затраты Подрядчика, с НДС</t>
  </si>
  <si>
    <t>Свод по техническому решению: 3Ф ПВ 5.2 «Демонтаж ПУ с установкой нового интеллектуального 3Ф ОДПУ прямого включения на готовом основании (1 ПУ без шкафа учета)» на территории Ленинградской области</t>
  </si>
  <si>
    <t>Демонтаж ПУ с установкой нового интеллектуального 3Ф ОДПУ прямого включения (1 ПУ без шкафа учета) на территории Ленинградской области (ППО, ПИР, СМР, ПНР)</t>
  </si>
  <si>
    <t>Демонтаж ПУ с установкой нового интеллектуального 3Ф ОДПУ прямого включения (1 ПУ без шкафа учета) на территории Ленинградской области (ПНР ПУ СПД)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</si>
</sst>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8" formatCode="#,##0.000;[Red]#,##0.000"/>
    <numFmt numFmtId="169" formatCode="#,##0.00;[Red]#,##0.00"/>
    <numFmt numFmtId="170" formatCode="_-* #,##0.00_р_._-;\-* #,##0.00_р_._-;_-* &quot;-&quot;??_р_._-;_-@_-"/>
  </numFmts>
  <fonts count="32" x14ac:knownFonts="1">
    <font>
      <sz val="11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7"/>
      <color indexed="8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26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19" fillId="0" borderId="0"/>
    <xf numFmtId="0" fontId="18" fillId="0" borderId="0">
      <alignment horizontal="right" vertical="center"/>
    </xf>
    <xf numFmtId="0" fontId="16" fillId="0" borderId="0">
      <alignment horizontal="left" vertical="center"/>
    </xf>
    <xf numFmtId="0" fontId="16" fillId="0" borderId="0">
      <alignment horizontal="left" vertical="center"/>
    </xf>
    <xf numFmtId="0" fontId="16" fillId="0" borderId="0">
      <alignment horizontal="left" vertical="center"/>
    </xf>
    <xf numFmtId="0" fontId="28" fillId="3" borderId="0">
      <alignment horizontal="center" vertical="center"/>
    </xf>
    <xf numFmtId="0" fontId="28" fillId="3" borderId="0">
      <alignment horizontal="center" vertical="center"/>
    </xf>
    <xf numFmtId="0" fontId="28" fillId="3" borderId="0">
      <alignment horizontal="center" vertical="center"/>
    </xf>
    <xf numFmtId="0" fontId="28" fillId="3" borderId="0">
      <alignment horizontal="center" vertical="center"/>
    </xf>
    <xf numFmtId="170" fontId="30" fillId="0" borderId="0" applyFont="0" applyFill="0" applyBorder="0" applyAlignment="0" applyProtection="0"/>
  </cellStyleXfs>
  <cellXfs count="24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1" fillId="0" borderId="0" xfId="0" applyFont="1"/>
    <xf numFmtId="0" fontId="9" fillId="0" borderId="0" xfId="0" applyFont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right" vertical="center" wrapText="1"/>
    </xf>
    <xf numFmtId="0" fontId="10" fillId="0" borderId="1" xfId="0" applyFont="1" applyBorder="1" applyAlignment="1">
      <alignment vertical="center"/>
    </xf>
    <xf numFmtId="4" fontId="10" fillId="0" borderId="1" xfId="0" applyNumberFormat="1" applyFont="1" applyBorder="1" applyAlignment="1">
      <alignment horizontal="right" vertical="center"/>
    </xf>
    <xf numFmtId="0" fontId="8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right" vertical="center" wrapText="1"/>
    </xf>
    <xf numFmtId="4" fontId="11" fillId="0" borderId="1" xfId="0" applyNumberFormat="1" applyFont="1" applyBorder="1" applyAlignment="1">
      <alignment horizontal="right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right" vertical="center" wrapText="1"/>
    </xf>
    <xf numFmtId="9" fontId="10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5" xfId="0" applyFont="1" applyBorder="1" applyAlignment="1">
      <alignment horizontal="right" vertical="center" wrapText="1"/>
    </xf>
    <xf numFmtId="0" fontId="2" fillId="0" borderId="3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 wrapText="1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/>
    </xf>
    <xf numFmtId="0" fontId="13" fillId="0" borderId="0" xfId="0" applyFont="1" applyAlignment="1">
      <alignment horizontal="right" vertical="center"/>
    </xf>
    <xf numFmtId="0" fontId="8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7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6" fillId="0" borderId="2" xfId="0" applyFont="1" applyBorder="1" applyAlignment="1">
      <alignment vertical="center"/>
    </xf>
    <xf numFmtId="0" fontId="13" fillId="0" borderId="2" xfId="0" applyFont="1" applyBorder="1" applyAlignment="1">
      <alignment horizontal="right" vertical="center"/>
    </xf>
    <xf numFmtId="0" fontId="14" fillId="0" borderId="0" xfId="0" applyFont="1" applyAlignment="1">
      <alignment vertical="center"/>
    </xf>
    <xf numFmtId="0" fontId="13" fillId="0" borderId="2" xfId="0" applyFont="1" applyBorder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right" vertical="center" wrapText="1"/>
    </xf>
    <xf numFmtId="0" fontId="18" fillId="0" borderId="6" xfId="0" applyFont="1" applyBorder="1" applyAlignment="1">
      <alignment horizontal="right" vertical="center" wrapText="1"/>
    </xf>
    <xf numFmtId="0" fontId="16" fillId="0" borderId="20" xfId="0" applyFont="1" applyBorder="1" applyAlignment="1">
      <alignment vertical="center" wrapText="1"/>
    </xf>
    <xf numFmtId="0" fontId="16" fillId="0" borderId="0" xfId="0" applyFont="1" applyAlignment="1">
      <alignment horizontal="right" vertical="center" wrapText="1"/>
    </xf>
    <xf numFmtId="0" fontId="16" fillId="0" borderId="0" xfId="0" applyFont="1" applyAlignment="1">
      <alignment vertical="center" wrapText="1"/>
    </xf>
    <xf numFmtId="0" fontId="13" fillId="0" borderId="20" xfId="0" applyFont="1" applyBorder="1" applyAlignment="1">
      <alignment vertical="center" wrapText="1"/>
    </xf>
    <xf numFmtId="0" fontId="13" fillId="0" borderId="0" xfId="0" applyFont="1" applyAlignment="1">
      <alignment horizontal="right" vertical="center" wrapText="1"/>
    </xf>
    <xf numFmtId="0" fontId="1" fillId="0" borderId="0" xfId="0" applyFont="1" applyAlignment="1">
      <alignment vertical="top" wrapText="1"/>
    </xf>
    <xf numFmtId="0" fontId="13" fillId="0" borderId="6" xfId="0" applyFont="1" applyBorder="1" applyAlignment="1">
      <alignment horizontal="right" vertical="center" wrapText="1"/>
    </xf>
    <xf numFmtId="0" fontId="13" fillId="0" borderId="20" xfId="0" applyFont="1" applyBorder="1" applyAlignment="1">
      <alignment horizontal="right" vertical="center" wrapText="1"/>
    </xf>
    <xf numFmtId="0" fontId="16" fillId="0" borderId="20" xfId="0" applyFont="1" applyBorder="1" applyAlignment="1">
      <alignment vertical="center"/>
    </xf>
    <xf numFmtId="0" fontId="18" fillId="0" borderId="13" xfId="0" applyFont="1" applyBorder="1" applyAlignment="1">
      <alignment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right" vertical="center" wrapText="1"/>
    </xf>
    <xf numFmtId="0" fontId="18" fillId="0" borderId="11" xfId="0" applyFont="1" applyBorder="1" applyAlignment="1">
      <alignment horizontal="right" vertical="center" wrapText="1"/>
    </xf>
    <xf numFmtId="4" fontId="18" fillId="0" borderId="13" xfId="0" applyNumberFormat="1" applyFont="1" applyBorder="1" applyAlignment="1">
      <alignment horizontal="right" vertical="center" wrapText="1"/>
    </xf>
    <xf numFmtId="0" fontId="18" fillId="0" borderId="21" xfId="0" applyFont="1" applyBorder="1" applyAlignment="1">
      <alignment horizontal="center" vertical="center" wrapText="1"/>
    </xf>
    <xf numFmtId="16" fontId="13" fillId="0" borderId="20" xfId="0" applyNumberFormat="1" applyFont="1" applyBorder="1" applyAlignment="1">
      <alignment horizontal="right" vertical="center" wrapText="1"/>
    </xf>
    <xf numFmtId="0" fontId="18" fillId="0" borderId="6" xfId="0" applyFont="1" applyBorder="1" applyAlignment="1">
      <alignment horizontal="right" vertical="center"/>
    </xf>
    <xf numFmtId="0" fontId="16" fillId="0" borderId="6" xfId="0" applyFont="1" applyBorder="1" applyAlignment="1">
      <alignment horizontal="right" vertical="center"/>
    </xf>
    <xf numFmtId="0" fontId="16" fillId="0" borderId="6" xfId="0" applyFont="1" applyBorder="1" applyAlignment="1">
      <alignment vertical="center"/>
    </xf>
    <xf numFmtId="0" fontId="16" fillId="0" borderId="0" xfId="0" applyFont="1" applyAlignment="1">
      <alignment horizontal="right" vertical="center"/>
    </xf>
    <xf numFmtId="4" fontId="13" fillId="0" borderId="0" xfId="0" applyNumberFormat="1" applyFont="1" applyAlignment="1">
      <alignment horizontal="right" vertical="center" wrapText="1"/>
    </xf>
    <xf numFmtId="4" fontId="16" fillId="0" borderId="0" xfId="0" applyNumberFormat="1" applyFont="1" applyAlignment="1">
      <alignment horizontal="right" vertical="center" wrapText="1"/>
    </xf>
    <xf numFmtId="4" fontId="18" fillId="0" borderId="11" xfId="0" applyNumberFormat="1" applyFont="1" applyBorder="1" applyAlignment="1">
      <alignment horizontal="right" vertical="center" wrapText="1"/>
    </xf>
    <xf numFmtId="4" fontId="16" fillId="0" borderId="6" xfId="0" applyNumberFormat="1" applyFont="1" applyBorder="1" applyAlignment="1">
      <alignment horizontal="right" vertical="center"/>
    </xf>
    <xf numFmtId="4" fontId="18" fillId="0" borderId="6" xfId="0" applyNumberFormat="1" applyFont="1" applyBorder="1" applyAlignment="1">
      <alignment horizontal="right" vertical="center"/>
    </xf>
    <xf numFmtId="4" fontId="13" fillId="0" borderId="6" xfId="0" applyNumberFormat="1" applyFont="1" applyBorder="1" applyAlignment="1">
      <alignment horizontal="right" vertical="center" wrapText="1"/>
    </xf>
    <xf numFmtId="4" fontId="18" fillId="0" borderId="0" xfId="0" applyNumberFormat="1" applyFont="1" applyAlignment="1">
      <alignment horizontal="right" vertical="center" wrapText="1"/>
    </xf>
    <xf numFmtId="4" fontId="18" fillId="0" borderId="6" xfId="0" applyNumberFormat="1" applyFont="1" applyBorder="1" applyAlignment="1">
      <alignment horizontal="right" vertical="center" wrapText="1"/>
    </xf>
    <xf numFmtId="0" fontId="13" fillId="0" borderId="0" xfId="0" applyFont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6" fillId="0" borderId="8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0" fontId="18" fillId="0" borderId="9" xfId="0" applyFont="1" applyBorder="1" applyAlignment="1">
      <alignment vertical="center" wrapText="1"/>
    </xf>
    <xf numFmtId="0" fontId="18" fillId="0" borderId="10" xfId="0" applyFont="1" applyBorder="1" applyAlignment="1">
      <alignment vertical="center" wrapText="1"/>
    </xf>
    <xf numFmtId="0" fontId="18" fillId="0" borderId="22" xfId="0" applyFont="1" applyBorder="1" applyAlignment="1">
      <alignment vertical="center" wrapText="1"/>
    </xf>
    <xf numFmtId="0" fontId="18" fillId="0" borderId="0" xfId="0" applyFont="1" applyAlignment="1">
      <alignment vertical="center" wrapText="1"/>
    </xf>
    <xf numFmtId="0" fontId="18" fillId="0" borderId="13" xfId="0" applyFont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16" fillId="0" borderId="16" xfId="0" applyFont="1" applyBorder="1" applyAlignment="1">
      <alignment vertical="center" wrapText="1"/>
    </xf>
    <xf numFmtId="0" fontId="1" fillId="0" borderId="0" xfId="0" applyFont="1" applyAlignment="1">
      <alignment vertical="top" wrapText="1"/>
    </xf>
    <xf numFmtId="0" fontId="16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top" wrapText="1"/>
    </xf>
    <xf numFmtId="0" fontId="18" fillId="0" borderId="2" xfId="0" applyFont="1" applyBorder="1" applyAlignment="1">
      <alignment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right" vertical="center" wrapText="1"/>
    </xf>
    <xf numFmtId="0" fontId="18" fillId="0" borderId="2" xfId="0" applyFont="1" applyBorder="1" applyAlignment="1">
      <alignment horizontal="right" vertical="center" wrapText="1"/>
    </xf>
    <xf numFmtId="4" fontId="18" fillId="0" borderId="13" xfId="0" applyNumberFormat="1" applyFont="1" applyBorder="1" applyAlignment="1">
      <alignment horizontal="right" vertical="center" wrapText="1"/>
    </xf>
    <xf numFmtId="4" fontId="18" fillId="0" borderId="2" xfId="0" applyNumberFormat="1" applyFont="1" applyBorder="1" applyAlignment="1">
      <alignment horizontal="right" vertical="center" wrapText="1"/>
    </xf>
    <xf numFmtId="4" fontId="18" fillId="0" borderId="11" xfId="0" applyNumberFormat="1" applyFont="1" applyBorder="1" applyAlignment="1">
      <alignment horizontal="right" vertical="center" wrapText="1"/>
    </xf>
    <xf numFmtId="4" fontId="18" fillId="0" borderId="5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0" fontId="1" fillId="0" borderId="20" xfId="0" applyFont="1" applyBorder="1" applyAlignment="1">
      <alignment vertical="center" wrapText="1"/>
    </xf>
    <xf numFmtId="0" fontId="18" fillId="0" borderId="0" xfId="0" applyFont="1" applyAlignment="1">
      <alignment horizontal="right" vertical="center"/>
    </xf>
    <xf numFmtId="0" fontId="10" fillId="0" borderId="0" xfId="0" applyFont="1" applyAlignment="1">
      <alignment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4" fontId="10" fillId="2" borderId="5" xfId="0" applyNumberFormat="1" applyFont="1" applyFill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right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0" fontId="20" fillId="0" borderId="0" xfId="1" applyFont="1" applyAlignment="1">
      <alignment horizontal="center" vertical="center"/>
    </xf>
    <xf numFmtId="49" fontId="20" fillId="0" borderId="0" xfId="1" applyNumberFormat="1" applyFont="1" applyAlignment="1">
      <alignment horizontal="left" vertical="center"/>
    </xf>
    <xf numFmtId="0" fontId="20" fillId="0" borderId="0" xfId="1" applyFont="1" applyAlignment="1">
      <alignment horizontal="left" vertical="center"/>
    </xf>
    <xf numFmtId="168" fontId="20" fillId="0" borderId="0" xfId="1" applyNumberFormat="1" applyFont="1" applyAlignment="1">
      <alignment horizontal="right" vertical="center"/>
    </xf>
    <xf numFmtId="168" fontId="20" fillId="0" borderId="0" xfId="1" applyNumberFormat="1" applyFont="1" applyFill="1" applyAlignment="1">
      <alignment horizontal="right" vertical="center"/>
    </xf>
    <xf numFmtId="0" fontId="21" fillId="0" borderId="0" xfId="2" quotePrefix="1" applyFont="1" applyAlignment="1">
      <alignment horizontal="left" vertical="center" wrapText="1"/>
    </xf>
    <xf numFmtId="0" fontId="6" fillId="0" borderId="0" xfId="3" quotePrefix="1" applyFont="1" applyAlignment="1">
      <alignment vertical="center" wrapText="1"/>
    </xf>
    <xf numFmtId="0" fontId="22" fillId="0" borderId="0" xfId="1" applyFont="1" applyAlignment="1">
      <alignment vertical="center" wrapText="1"/>
    </xf>
    <xf numFmtId="0" fontId="23" fillId="0" borderId="0" xfId="1" quotePrefix="1" applyFont="1" applyAlignment="1">
      <alignment horizontal="left" vertical="center" wrapText="1"/>
    </xf>
    <xf numFmtId="0" fontId="22" fillId="0" borderId="0" xfId="1" quotePrefix="1" applyFont="1" applyAlignment="1">
      <alignment horizontal="center" vertical="center" wrapText="1"/>
    </xf>
    <xf numFmtId="0" fontId="22" fillId="0" borderId="0" xfId="1" applyFont="1" applyAlignment="1">
      <alignment horizontal="left" vertical="center" wrapText="1"/>
    </xf>
    <xf numFmtId="0" fontId="6" fillId="0" borderId="0" xfId="4" quotePrefix="1" applyFont="1" applyAlignment="1">
      <alignment horizontal="left" vertical="center" wrapText="1"/>
    </xf>
    <xf numFmtId="0" fontId="6" fillId="0" borderId="0" xfId="3" quotePrefix="1" applyFont="1" applyAlignment="1">
      <alignment horizontal="left" vertical="center" wrapText="1"/>
    </xf>
    <xf numFmtId="0" fontId="6" fillId="0" borderId="0" xfId="5" quotePrefix="1" applyFont="1" applyAlignment="1">
      <alignment horizontal="left" vertical="center" wrapText="1"/>
    </xf>
    <xf numFmtId="0" fontId="6" fillId="0" borderId="0" xfId="5" quotePrefix="1" applyFont="1" applyAlignment="1">
      <alignment vertical="center" wrapText="1"/>
    </xf>
    <xf numFmtId="0" fontId="6" fillId="0" borderId="0" xfId="5" quotePrefix="1" applyFont="1" applyAlignment="1">
      <alignment horizontal="center" vertical="center" wrapText="1"/>
    </xf>
    <xf numFmtId="168" fontId="20" fillId="0" borderId="0" xfId="1" applyNumberFormat="1" applyFont="1" applyAlignment="1">
      <alignment horizontal="center" vertical="center"/>
    </xf>
    <xf numFmtId="168" fontId="24" fillId="0" borderId="0" xfId="1" applyNumberFormat="1" applyFont="1" applyAlignment="1">
      <alignment horizontal="right" vertical="center"/>
    </xf>
    <xf numFmtId="0" fontId="24" fillId="0" borderId="30" xfId="1" applyFont="1" applyBorder="1" applyAlignment="1">
      <alignment horizontal="center" vertical="center"/>
    </xf>
    <xf numFmtId="168" fontId="25" fillId="0" borderId="0" xfId="1" applyNumberFormat="1" applyFont="1" applyAlignment="1">
      <alignment horizontal="center" vertical="center"/>
    </xf>
    <xf numFmtId="169" fontId="20" fillId="0" borderId="0" xfId="1" applyNumberFormat="1" applyFont="1" applyAlignment="1">
      <alignment vertical="center"/>
    </xf>
    <xf numFmtId="0" fontId="20" fillId="0" borderId="0" xfId="1" applyFont="1" applyFill="1" applyAlignment="1">
      <alignment horizontal="center" vertical="center"/>
    </xf>
    <xf numFmtId="49" fontId="20" fillId="0" borderId="0" xfId="1" applyNumberFormat="1" applyFont="1" applyFill="1" applyAlignment="1">
      <alignment horizontal="left" vertical="center"/>
    </xf>
    <xf numFmtId="0" fontId="20" fillId="0" borderId="0" xfId="1" applyFont="1" applyFill="1" applyAlignment="1">
      <alignment horizontal="left" vertical="center"/>
    </xf>
    <xf numFmtId="168" fontId="20" fillId="0" borderId="0" xfId="1" applyNumberFormat="1" applyFont="1" applyFill="1" applyAlignment="1">
      <alignment horizontal="center" vertical="center"/>
    </xf>
    <xf numFmtId="168" fontId="24" fillId="0" borderId="0" xfId="1" applyNumberFormat="1" applyFont="1" applyFill="1" applyAlignment="1">
      <alignment horizontal="center" vertical="center"/>
    </xf>
    <xf numFmtId="2" fontId="26" fillId="0" borderId="0" xfId="1" applyNumberFormat="1" applyFont="1" applyFill="1" applyAlignment="1">
      <alignment horizontal="center" vertical="center" wrapText="1"/>
    </xf>
    <xf numFmtId="49" fontId="20" fillId="0" borderId="30" xfId="1" applyNumberFormat="1" applyFont="1" applyFill="1" applyBorder="1" applyAlignment="1">
      <alignment horizontal="left" vertical="center"/>
    </xf>
    <xf numFmtId="0" fontId="20" fillId="0" borderId="1" xfId="1" applyFont="1" applyFill="1" applyBorder="1" applyAlignment="1">
      <alignment horizontal="center" vertical="center" wrapText="1"/>
    </xf>
    <xf numFmtId="49" fontId="20" fillId="0" borderId="1" xfId="1" applyNumberFormat="1" applyFont="1" applyFill="1" applyBorder="1" applyAlignment="1">
      <alignment horizontal="center" vertical="center" wrapText="1"/>
    </xf>
    <xf numFmtId="168" fontId="20" fillId="0" borderId="1" xfId="1" applyNumberFormat="1" applyFont="1" applyFill="1" applyBorder="1" applyAlignment="1">
      <alignment horizontal="center" vertical="center"/>
    </xf>
    <xf numFmtId="168" fontId="20" fillId="0" borderId="1" xfId="1" applyNumberFormat="1" applyFont="1" applyFill="1" applyBorder="1" applyAlignment="1">
      <alignment horizontal="center" vertical="center" wrapText="1"/>
    </xf>
    <xf numFmtId="0" fontId="20" fillId="0" borderId="1" xfId="1" applyFont="1" applyFill="1" applyBorder="1" applyAlignment="1">
      <alignment horizontal="center" vertical="center"/>
    </xf>
    <xf numFmtId="49" fontId="20" fillId="0" borderId="1" xfId="1" applyNumberFormat="1" applyFont="1" applyFill="1" applyBorder="1" applyAlignment="1">
      <alignment horizontal="center" vertical="center"/>
    </xf>
    <xf numFmtId="0" fontId="24" fillId="0" borderId="1" xfId="1" applyFont="1" applyFill="1" applyBorder="1" applyAlignment="1">
      <alignment horizontal="left" vertical="center" wrapText="1"/>
    </xf>
    <xf numFmtId="0" fontId="29" fillId="0" borderId="1" xfId="6" quotePrefix="1" applyFont="1" applyFill="1" applyBorder="1" applyAlignment="1">
      <alignment horizontal="center" vertical="center" wrapText="1"/>
    </xf>
    <xf numFmtId="0" fontId="29" fillId="0" borderId="1" xfId="7" applyFont="1" applyFill="1" applyBorder="1" applyAlignment="1">
      <alignment horizontal="left" vertical="center" wrapText="1"/>
    </xf>
    <xf numFmtId="0" fontId="29" fillId="0" borderId="1" xfId="8" quotePrefix="1" applyFont="1" applyFill="1" applyBorder="1" applyAlignment="1">
      <alignment horizontal="left" vertical="center" wrapText="1"/>
    </xf>
    <xf numFmtId="169" fontId="29" fillId="0" borderId="1" xfId="9" applyNumberFormat="1" applyFont="1" applyFill="1" applyBorder="1" applyAlignment="1">
      <alignment horizontal="right" vertical="center" wrapText="1"/>
    </xf>
    <xf numFmtId="169" fontId="20" fillId="0" borderId="1" xfId="10" applyNumberFormat="1" applyFont="1" applyFill="1" applyBorder="1" applyAlignment="1">
      <alignment horizontal="right" vertical="center"/>
    </xf>
    <xf numFmtId="169" fontId="20" fillId="0" borderId="1" xfId="1" applyNumberFormat="1" applyFont="1" applyFill="1" applyBorder="1" applyAlignment="1">
      <alignment horizontal="right" vertical="center" wrapText="1"/>
    </xf>
    <xf numFmtId="49" fontId="25" fillId="0" borderId="1" xfId="1" applyNumberFormat="1" applyFont="1" applyFill="1" applyBorder="1" applyAlignment="1">
      <alignment horizontal="center" vertical="center"/>
    </xf>
    <xf numFmtId="0" fontId="31" fillId="0" borderId="1" xfId="1" applyFont="1" applyFill="1" applyBorder="1" applyAlignment="1">
      <alignment horizontal="left" vertical="center" wrapText="1"/>
    </xf>
    <xf numFmtId="169" fontId="24" fillId="0" borderId="1" xfId="1" applyNumberFormat="1" applyFont="1" applyFill="1" applyBorder="1" applyAlignment="1">
      <alignment horizontal="right" vertical="center"/>
    </xf>
    <xf numFmtId="0" fontId="20" fillId="0" borderId="1" xfId="1" applyFont="1" applyFill="1" applyBorder="1" applyAlignment="1">
      <alignment horizontal="center" vertical="center" wrapText="1"/>
    </xf>
    <xf numFmtId="0" fontId="20" fillId="0" borderId="1" xfId="1" applyFont="1" applyFill="1" applyBorder="1" applyAlignment="1">
      <alignment horizontal="left" vertical="center" wrapText="1"/>
    </xf>
    <xf numFmtId="49" fontId="20" fillId="0" borderId="1" xfId="1" applyNumberFormat="1" applyFont="1" applyFill="1" applyBorder="1" applyAlignment="1">
      <alignment horizontal="center" vertical="center" wrapText="1"/>
    </xf>
    <xf numFmtId="0" fontId="24" fillId="0" borderId="1" xfId="1" applyFont="1" applyFill="1" applyBorder="1" applyAlignment="1">
      <alignment horizontal="left" vertical="center" wrapText="1"/>
    </xf>
    <xf numFmtId="0" fontId="31" fillId="0" borderId="1" xfId="1" applyFont="1" applyFill="1" applyBorder="1" applyAlignment="1">
      <alignment horizontal="center" vertical="center"/>
    </xf>
    <xf numFmtId="49" fontId="31" fillId="0" borderId="1" xfId="1" applyNumberFormat="1" applyFont="1" applyFill="1" applyBorder="1" applyAlignment="1">
      <alignment horizontal="center" vertical="center"/>
    </xf>
    <xf numFmtId="49" fontId="20" fillId="0" borderId="1" xfId="1" applyNumberFormat="1" applyFont="1" applyFill="1" applyBorder="1" applyAlignment="1">
      <alignment horizontal="left" vertical="center" wrapText="1"/>
    </xf>
    <xf numFmtId="169" fontId="20" fillId="0" borderId="1" xfId="1" applyNumberFormat="1" applyFont="1" applyFill="1" applyBorder="1" applyAlignment="1">
      <alignment vertical="center"/>
    </xf>
    <xf numFmtId="169" fontId="20" fillId="0" borderId="1" xfId="1" applyNumberFormat="1" applyFont="1" applyFill="1" applyBorder="1" applyAlignment="1">
      <alignment vertical="center" wrapText="1"/>
    </xf>
    <xf numFmtId="169" fontId="24" fillId="0" borderId="1" xfId="1" applyNumberFormat="1" applyFont="1" applyFill="1" applyBorder="1" applyAlignment="1">
      <alignment vertical="center"/>
    </xf>
    <xf numFmtId="0" fontId="24" fillId="0" borderId="1" xfId="1" applyFont="1" applyFill="1" applyBorder="1" applyAlignment="1">
      <alignment horizontal="center" vertical="center"/>
    </xf>
    <xf numFmtId="49" fontId="24" fillId="0" borderId="1" xfId="1" applyNumberFormat="1" applyFont="1" applyFill="1" applyBorder="1" applyAlignment="1">
      <alignment horizontal="left" vertical="center"/>
    </xf>
    <xf numFmtId="169" fontId="24" fillId="0" borderId="1" xfId="1" applyNumberFormat="1" applyFont="1" applyFill="1" applyBorder="1" applyAlignment="1">
      <alignment horizontal="right" vertical="center" wrapText="1"/>
    </xf>
    <xf numFmtId="168" fontId="24" fillId="0" borderId="1" xfId="1" applyNumberFormat="1" applyFont="1" applyFill="1" applyBorder="1" applyAlignment="1">
      <alignment horizontal="right" vertical="center" wrapText="1"/>
    </xf>
    <xf numFmtId="49" fontId="20" fillId="0" borderId="1" xfId="1" applyNumberFormat="1" applyFont="1" applyFill="1" applyBorder="1" applyAlignment="1">
      <alignment horizontal="left" vertical="center"/>
    </xf>
    <xf numFmtId="0" fontId="10" fillId="0" borderId="14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</cellXfs>
  <cellStyles count="11">
    <cellStyle name="S15" xfId="7" xr:uid="{E17F68A6-7D23-46BB-9C14-677AA4C90DB8}"/>
    <cellStyle name="S16" xfId="8" xr:uid="{58596E8A-A19E-440B-9502-0166D1E63CCA}"/>
    <cellStyle name="S17" xfId="9" xr:uid="{0F45E389-A6F3-422A-9128-A1C3AB7E64C9}"/>
    <cellStyle name="S18" xfId="6" xr:uid="{BD1D6C1B-2D86-409C-92D2-76AC454D53C7}"/>
    <cellStyle name="S2" xfId="2" xr:uid="{55766680-ECE4-4E33-82F0-9433CB407067}"/>
    <cellStyle name="S3" xfId="3" xr:uid="{372E5C9E-700F-42EF-8D61-7C4E8C666D0A}"/>
    <cellStyle name="S4" xfId="4" xr:uid="{99345E8E-AB98-4369-8E28-3870C7C96754}"/>
    <cellStyle name="S5" xfId="5" xr:uid="{8EED49E2-ADFC-45F7-A394-EF46A2840FE4}"/>
    <cellStyle name="Обычный" xfId="0" builtinId="0"/>
    <cellStyle name="Обычный 2" xfId="1" xr:uid="{0274650D-C4CD-49D9-87D9-BA7F65D989C5}"/>
    <cellStyle name="Финансовый 2" xfId="10" xr:uid="{84D1257C-2FAD-4687-86D8-A08B869B6A3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57;&#1056;%20&#1058;&#1056;5.2%20&#1057;&#1055;&#1073;_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ССР ОДПУпрям тек"/>
      <sheetName val="комплекс1"/>
      <sheetName val="ППО"/>
      <sheetName val="ПИР"/>
      <sheetName val="комплекс2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74F6B-1F40-46B8-BD03-808FF2CD7A2A}">
  <dimension ref="A1:D10"/>
  <sheetViews>
    <sheetView tabSelected="1" workbookViewId="0">
      <selection activeCell="C22" sqref="C22"/>
    </sheetView>
  </sheetViews>
  <sheetFormatPr defaultRowHeight="15" x14ac:dyDescent="0.25"/>
  <cols>
    <col min="2" max="2" width="12.140625" customWidth="1"/>
    <col min="3" max="3" width="127" customWidth="1"/>
    <col min="4" max="4" width="29.5703125" customWidth="1"/>
  </cols>
  <sheetData>
    <row r="1" spans="1:4" ht="15.75" x14ac:dyDescent="0.25">
      <c r="A1" s="11"/>
      <c r="B1" s="11"/>
      <c r="C1" s="11"/>
      <c r="D1" s="11"/>
    </row>
    <row r="2" spans="1:4" ht="40.5" customHeight="1" x14ac:dyDescent="0.25">
      <c r="A2" s="11" t="s">
        <v>333</v>
      </c>
      <c r="B2" s="11"/>
      <c r="C2" s="11"/>
      <c r="D2" s="11"/>
    </row>
    <row r="3" spans="1:4" ht="15.75" customHeight="1" x14ac:dyDescent="0.25">
      <c r="A3" s="11"/>
      <c r="B3" s="11"/>
      <c r="C3" s="11"/>
      <c r="D3" s="11"/>
    </row>
    <row r="4" spans="1:4" ht="16.5" thickBot="1" x14ac:dyDescent="0.3">
      <c r="A4" s="36"/>
      <c r="B4" s="36"/>
      <c r="C4" s="168"/>
      <c r="D4" s="36"/>
    </row>
    <row r="5" spans="1:4" ht="15.75" x14ac:dyDescent="0.25">
      <c r="A5" s="169" t="s">
        <v>273</v>
      </c>
      <c r="B5" s="170" t="s">
        <v>274</v>
      </c>
      <c r="C5" s="170" t="s">
        <v>275</v>
      </c>
      <c r="D5" s="171" t="s">
        <v>276</v>
      </c>
    </row>
    <row r="6" spans="1:4" ht="16.5" thickBot="1" x14ac:dyDescent="0.3">
      <c r="A6" s="172" t="s">
        <v>277</v>
      </c>
      <c r="B6" s="173"/>
      <c r="C6" s="173"/>
      <c r="D6" s="174" t="s">
        <v>278</v>
      </c>
    </row>
    <row r="7" spans="1:4" ht="32.25" thickBot="1" x14ac:dyDescent="0.3">
      <c r="A7" s="175">
        <v>1</v>
      </c>
      <c r="B7" s="176" t="s">
        <v>279</v>
      </c>
      <c r="C7" s="243" t="s">
        <v>334</v>
      </c>
      <c r="D7" s="177">
        <f>комплекс1!P239</f>
        <v>23042.22</v>
      </c>
    </row>
    <row r="8" spans="1:4" ht="32.25" thickBot="1" x14ac:dyDescent="0.3">
      <c r="A8" s="178">
        <v>2</v>
      </c>
      <c r="B8" s="175" t="s">
        <v>280</v>
      </c>
      <c r="C8" s="244" t="s">
        <v>335</v>
      </c>
      <c r="D8" s="179">
        <f>комплекс2!P65</f>
        <v>1419.31</v>
      </c>
    </row>
    <row r="9" spans="1:4" ht="16.5" thickBot="1" x14ac:dyDescent="0.3">
      <c r="A9" s="180"/>
      <c r="B9" s="181"/>
      <c r="C9" s="182" t="s">
        <v>281</v>
      </c>
      <c r="D9" s="183">
        <f>SUM(D7:D8)</f>
        <v>24461.530000000002</v>
      </c>
    </row>
    <row r="10" spans="1:4" ht="16.5" thickBot="1" x14ac:dyDescent="0.3">
      <c r="A10" s="180"/>
      <c r="B10" s="181"/>
      <c r="C10" s="182" t="s">
        <v>282</v>
      </c>
      <c r="D10" s="183">
        <f>D9*1.2</f>
        <v>29353.836000000003</v>
      </c>
    </row>
  </sheetData>
  <mergeCells count="5">
    <mergeCell ref="A1:D1"/>
    <mergeCell ref="A2:D2"/>
    <mergeCell ref="A3:D3"/>
    <mergeCell ref="B5:B6"/>
    <mergeCell ref="C5:C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0CC08-A320-48A4-9585-75895502FCA2}">
  <dimension ref="A1:H51"/>
  <sheetViews>
    <sheetView topLeftCell="A19" workbookViewId="0">
      <selection activeCell="G30" sqref="G30"/>
    </sheetView>
  </sheetViews>
  <sheetFormatPr defaultRowHeight="15" x14ac:dyDescent="0.25"/>
  <cols>
    <col min="1" max="1" width="5.140625" style="53" customWidth="1"/>
    <col min="2" max="2" width="26.7109375" style="53" customWidth="1"/>
    <col min="3" max="3" width="42.42578125" style="53" customWidth="1"/>
    <col min="4" max="4" width="13.28515625" style="53" customWidth="1"/>
    <col min="5" max="5" width="13.7109375" style="53" customWidth="1"/>
    <col min="6" max="6" width="14" style="53" customWidth="1"/>
    <col min="7" max="7" width="13.5703125" style="53" customWidth="1"/>
    <col min="8" max="8" width="17" style="53" customWidth="1"/>
    <col min="9" max="16384" width="9.140625" style="53"/>
  </cols>
  <sheetData>
    <row r="1" spans="1:8" x14ac:dyDescent="0.25">
      <c r="A1" s="184"/>
      <c r="B1" s="185"/>
      <c r="C1" s="186"/>
      <c r="D1" s="187"/>
      <c r="E1" s="187"/>
      <c r="F1" s="188"/>
      <c r="G1" s="187"/>
      <c r="H1" s="187"/>
    </row>
    <row r="2" spans="1:8" ht="15" customHeight="1" x14ac:dyDescent="0.25">
      <c r="A2" s="189"/>
      <c r="B2" s="189"/>
      <c r="C2" s="190"/>
      <c r="D2" s="191"/>
      <c r="E2" s="192" t="s">
        <v>283</v>
      </c>
      <c r="F2" s="192"/>
      <c r="G2" s="193"/>
      <c r="H2" s="193"/>
    </row>
    <row r="3" spans="1:8" ht="24.75" customHeight="1" x14ac:dyDescent="0.25">
      <c r="A3" s="191"/>
      <c r="B3" s="191"/>
      <c r="C3" s="191"/>
      <c r="D3" s="191"/>
      <c r="E3" s="194" t="s">
        <v>284</v>
      </c>
      <c r="F3" s="194"/>
      <c r="G3" s="194"/>
      <c r="H3" s="194"/>
    </row>
    <row r="4" spans="1:8" ht="15" customHeight="1" x14ac:dyDescent="0.25">
      <c r="A4" s="195"/>
      <c r="B4" s="195"/>
      <c r="C4" s="190"/>
      <c r="D4" s="190"/>
      <c r="E4" s="196" t="s">
        <v>285</v>
      </c>
      <c r="F4" s="196"/>
      <c r="G4" s="196"/>
      <c r="H4" s="196"/>
    </row>
    <row r="5" spans="1:8" x14ac:dyDescent="0.25">
      <c r="A5" s="197"/>
      <c r="B5" s="197"/>
      <c r="C5" s="197"/>
      <c r="D5" s="198"/>
      <c r="E5" s="198"/>
      <c r="F5" s="199"/>
      <c r="G5" s="199"/>
      <c r="H5" s="199"/>
    </row>
    <row r="6" spans="1:8" x14ac:dyDescent="0.25">
      <c r="A6" s="184"/>
      <c r="B6" s="185"/>
      <c r="C6" s="186"/>
      <c r="D6" s="187"/>
      <c r="E6" s="187"/>
      <c r="F6" s="188"/>
      <c r="G6" s="187"/>
      <c r="H6" s="187"/>
    </row>
    <row r="7" spans="1:8" x14ac:dyDescent="0.25">
      <c r="A7" s="184"/>
      <c r="B7" s="185"/>
      <c r="C7" s="186"/>
      <c r="D7" s="200"/>
      <c r="E7" s="200"/>
      <c r="F7" s="200"/>
      <c r="G7" s="200"/>
      <c r="H7" s="201"/>
    </row>
    <row r="8" spans="1:8" x14ac:dyDescent="0.25">
      <c r="A8" s="184"/>
      <c r="B8" s="185"/>
      <c r="C8" s="186"/>
      <c r="D8" s="200"/>
      <c r="E8" s="200"/>
      <c r="F8" s="200"/>
      <c r="G8" s="200"/>
      <c r="H8" s="201"/>
    </row>
    <row r="9" spans="1:8" x14ac:dyDescent="0.25">
      <c r="A9" s="184"/>
      <c r="B9" s="185" t="s">
        <v>286</v>
      </c>
      <c r="C9" s="202" t="s">
        <v>287</v>
      </c>
      <c r="D9" s="202"/>
      <c r="E9" s="202"/>
      <c r="F9" s="202"/>
      <c r="G9" s="202"/>
      <c r="H9" s="200"/>
    </row>
    <row r="10" spans="1:8" x14ac:dyDescent="0.25">
      <c r="A10" s="184"/>
      <c r="B10" s="185"/>
      <c r="C10" s="186"/>
      <c r="D10" s="203" t="s">
        <v>288</v>
      </c>
      <c r="E10" s="187"/>
      <c r="F10" s="200"/>
      <c r="G10" s="200"/>
      <c r="H10" s="200"/>
    </row>
    <row r="11" spans="1:8" x14ac:dyDescent="0.25">
      <c r="A11" s="184"/>
      <c r="B11" s="185"/>
      <c r="C11" s="186"/>
      <c r="D11" s="200"/>
      <c r="E11" s="203"/>
      <c r="F11" s="200"/>
      <c r="G11" s="200"/>
      <c r="H11" s="200"/>
    </row>
    <row r="12" spans="1:8" x14ac:dyDescent="0.25">
      <c r="A12" s="184"/>
      <c r="B12" s="185" t="s">
        <v>289</v>
      </c>
      <c r="C12" s="186"/>
      <c r="D12" s="204">
        <f>H49</f>
        <v>29353.835999963427</v>
      </c>
      <c r="E12" s="200" t="s">
        <v>100</v>
      </c>
      <c r="F12" s="200"/>
      <c r="G12" s="200"/>
      <c r="H12" s="200"/>
    </row>
    <row r="13" spans="1:8" x14ac:dyDescent="0.25">
      <c r="A13" s="205"/>
      <c r="B13" s="206"/>
      <c r="C13" s="207"/>
      <c r="D13" s="188"/>
      <c r="E13" s="188"/>
      <c r="F13" s="188"/>
      <c r="G13" s="208"/>
      <c r="H13" s="208"/>
    </row>
    <row r="14" spans="1:8" x14ac:dyDescent="0.25">
      <c r="A14" s="205"/>
      <c r="B14" s="206"/>
      <c r="C14" s="207"/>
      <c r="D14" s="209" t="s">
        <v>290</v>
      </c>
      <c r="E14" s="188"/>
      <c r="F14" s="208"/>
      <c r="G14" s="208"/>
      <c r="H14" s="208"/>
    </row>
    <row r="15" spans="1:8" ht="34.5" customHeight="1" x14ac:dyDescent="0.25">
      <c r="A15" s="210" t="str">
        <f>комплекс1!A20</f>
        <v>Демонтаж ПУ с установкой нового интеллектуального 3Ф ОДПУ прямого включения (1 ПУ без шкафа учета) на территории Ленинградской области</v>
      </c>
      <c r="B15" s="210"/>
      <c r="C15" s="210"/>
      <c r="D15" s="210"/>
      <c r="E15" s="210"/>
      <c r="F15" s="210"/>
      <c r="G15" s="210"/>
      <c r="H15" s="210"/>
    </row>
    <row r="16" spans="1:8" x14ac:dyDescent="0.25">
      <c r="A16" s="207"/>
      <c r="B16" s="211" t="s">
        <v>291</v>
      </c>
      <c r="C16" s="211"/>
      <c r="D16" s="188"/>
      <c r="E16" s="208"/>
      <c r="F16" s="208"/>
      <c r="G16" s="208"/>
      <c r="H16" s="208"/>
    </row>
    <row r="17" spans="1:8" x14ac:dyDescent="0.25">
      <c r="A17" s="212" t="s">
        <v>292</v>
      </c>
      <c r="B17" s="213" t="s">
        <v>293</v>
      </c>
      <c r="C17" s="212" t="s">
        <v>294</v>
      </c>
      <c r="D17" s="214" t="s">
        <v>115</v>
      </c>
      <c r="E17" s="214"/>
      <c r="F17" s="214"/>
      <c r="G17" s="214"/>
      <c r="H17" s="215" t="s">
        <v>295</v>
      </c>
    </row>
    <row r="18" spans="1:8" x14ac:dyDescent="0.25">
      <c r="A18" s="212"/>
      <c r="B18" s="213"/>
      <c r="C18" s="212"/>
      <c r="D18" s="215" t="s">
        <v>296</v>
      </c>
      <c r="E18" s="215" t="s">
        <v>297</v>
      </c>
      <c r="F18" s="215" t="s">
        <v>298</v>
      </c>
      <c r="G18" s="215" t="s">
        <v>299</v>
      </c>
      <c r="H18" s="215"/>
    </row>
    <row r="19" spans="1:8" x14ac:dyDescent="0.25">
      <c r="A19" s="212"/>
      <c r="B19" s="213"/>
      <c r="C19" s="212"/>
      <c r="D19" s="215"/>
      <c r="E19" s="215"/>
      <c r="F19" s="215"/>
      <c r="G19" s="215"/>
      <c r="H19" s="215"/>
    </row>
    <row r="20" spans="1:8" x14ac:dyDescent="0.25">
      <c r="A20" s="212"/>
      <c r="B20" s="213"/>
      <c r="C20" s="212"/>
      <c r="D20" s="215"/>
      <c r="E20" s="215"/>
      <c r="F20" s="215"/>
      <c r="G20" s="215"/>
      <c r="H20" s="215"/>
    </row>
    <row r="21" spans="1:8" x14ac:dyDescent="0.25">
      <c r="A21" s="216">
        <v>1</v>
      </c>
      <c r="B21" s="217">
        <v>2</v>
      </c>
      <c r="C21" s="216">
        <v>3</v>
      </c>
      <c r="D21" s="216">
        <v>4</v>
      </c>
      <c r="E21" s="216">
        <v>5</v>
      </c>
      <c r="F21" s="216">
        <v>6</v>
      </c>
      <c r="G21" s="216">
        <v>7</v>
      </c>
      <c r="H21" s="216">
        <v>8</v>
      </c>
    </row>
    <row r="22" spans="1:8" x14ac:dyDescent="0.25">
      <c r="A22" s="218" t="s">
        <v>300</v>
      </c>
      <c r="B22" s="218"/>
      <c r="C22" s="218"/>
      <c r="D22" s="218"/>
      <c r="E22" s="218"/>
      <c r="F22" s="218"/>
      <c r="G22" s="218"/>
      <c r="H22" s="218"/>
    </row>
    <row r="23" spans="1:8" ht="30" x14ac:dyDescent="0.25">
      <c r="A23" s="219">
        <v>1</v>
      </c>
      <c r="B23" s="220" t="s">
        <v>301</v>
      </c>
      <c r="C23" s="221" t="s">
        <v>302</v>
      </c>
      <c r="D23" s="222">
        <f>комплекс1!$P$208*комплекс1!$O$235</f>
        <v>1260.9511280638455</v>
      </c>
      <c r="E23" s="222">
        <f>комплекс1!$P$216*комплекс1!$O$235</f>
        <v>1391.1907453717417</v>
      </c>
      <c r="F23" s="223"/>
      <c r="G23" s="223"/>
      <c r="H23" s="224">
        <f>SUM(D23:G23)</f>
        <v>2652.1418734355875</v>
      </c>
    </row>
    <row r="24" spans="1:8" ht="30" x14ac:dyDescent="0.25">
      <c r="A24" s="219">
        <v>2</v>
      </c>
      <c r="B24" s="220" t="s">
        <v>301</v>
      </c>
      <c r="C24" s="221" t="s">
        <v>303</v>
      </c>
      <c r="D24" s="222"/>
      <c r="E24" s="222"/>
      <c r="F24" s="223">
        <f>комплекс1!P224</f>
        <v>16357.24</v>
      </c>
      <c r="G24" s="223"/>
      <c r="H24" s="224">
        <f t="shared" ref="H24:H25" si="0">SUM(D24:G24)</f>
        <v>16357.24</v>
      </c>
    </row>
    <row r="25" spans="1:8" ht="30" x14ac:dyDescent="0.25">
      <c r="A25" s="219">
        <v>3</v>
      </c>
      <c r="B25" s="220" t="s">
        <v>301</v>
      </c>
      <c r="C25" s="221" t="s">
        <v>304</v>
      </c>
      <c r="D25" s="222"/>
      <c r="E25" s="222"/>
      <c r="F25" s="223"/>
      <c r="G25" s="222">
        <f>комплекс1!$P$226*комплекс1!$O$235</f>
        <v>2541.1881265339321</v>
      </c>
      <c r="H25" s="224">
        <f t="shared" si="0"/>
        <v>2541.1881265339321</v>
      </c>
    </row>
    <row r="26" spans="1:8" x14ac:dyDescent="0.25">
      <c r="A26" s="225"/>
      <c r="B26" s="225"/>
      <c r="C26" s="226" t="s">
        <v>305</v>
      </c>
      <c r="D26" s="227">
        <f>SUM(D23:D25)</f>
        <v>1260.9511280638455</v>
      </c>
      <c r="E26" s="227">
        <f t="shared" ref="E26:H26" si="1">SUM(E23:E25)</f>
        <v>1391.1907453717417</v>
      </c>
      <c r="F26" s="227">
        <f t="shared" si="1"/>
        <v>16357.24</v>
      </c>
      <c r="G26" s="227">
        <f t="shared" si="1"/>
        <v>2541.1881265339321</v>
      </c>
      <c r="H26" s="227">
        <f t="shared" si="1"/>
        <v>21550.569999969521</v>
      </c>
    </row>
    <row r="27" spans="1:8" x14ac:dyDescent="0.25">
      <c r="A27" s="217"/>
      <c r="B27" s="217"/>
      <c r="C27" s="226" t="s">
        <v>306</v>
      </c>
      <c r="D27" s="227">
        <f>D26</f>
        <v>1260.9511280638455</v>
      </c>
      <c r="E27" s="227">
        <f>E26</f>
        <v>1391.1907453717417</v>
      </c>
      <c r="F27" s="227">
        <f>F26</f>
        <v>16357.24</v>
      </c>
      <c r="G27" s="227">
        <f>G26</f>
        <v>2541.1881265339321</v>
      </c>
      <c r="H27" s="227">
        <f>SUM(D27:G27)</f>
        <v>21550.569999969521</v>
      </c>
    </row>
    <row r="28" spans="1:8" x14ac:dyDescent="0.25">
      <c r="A28" s="218" t="s">
        <v>307</v>
      </c>
      <c r="B28" s="218"/>
      <c r="C28" s="218"/>
      <c r="D28" s="218"/>
      <c r="E28" s="218"/>
      <c r="F28" s="218"/>
      <c r="G28" s="218"/>
      <c r="H28" s="218"/>
    </row>
    <row r="29" spans="1:8" ht="30" x14ac:dyDescent="0.25">
      <c r="A29" s="228">
        <v>4</v>
      </c>
      <c r="B29" s="220" t="s">
        <v>308</v>
      </c>
      <c r="C29" s="229" t="s">
        <v>309</v>
      </c>
      <c r="D29" s="224"/>
      <c r="E29" s="224"/>
      <c r="F29" s="224"/>
      <c r="G29" s="224">
        <f>комплекс2!P65</f>
        <v>1419.31</v>
      </c>
      <c r="H29" s="224">
        <f t="shared" ref="H29" si="2">SUM(D29:G29)</f>
        <v>1419.31</v>
      </c>
    </row>
    <row r="30" spans="1:8" ht="30" x14ac:dyDescent="0.25">
      <c r="A30" s="228">
        <v>5</v>
      </c>
      <c r="B30" s="229" t="s">
        <v>310</v>
      </c>
      <c r="C30" s="229" t="s">
        <v>311</v>
      </c>
      <c r="D30" s="224"/>
      <c r="E30" s="224">
        <v>0</v>
      </c>
      <c r="F30" s="224"/>
      <c r="G30" s="224"/>
      <c r="H30" s="224">
        <v>0</v>
      </c>
    </row>
    <row r="31" spans="1:8" x14ac:dyDescent="0.25">
      <c r="A31" s="228"/>
      <c r="B31" s="230"/>
      <c r="C31" s="231" t="s">
        <v>312</v>
      </c>
      <c r="D31" s="227">
        <f>SUM(D29:D30)</f>
        <v>0</v>
      </c>
      <c r="E31" s="227">
        <f>SUM(E29:E30)</f>
        <v>0</v>
      </c>
      <c r="F31" s="227">
        <f>SUM(F29:F30)</f>
        <v>0</v>
      </c>
      <c r="G31" s="227">
        <f>SUM(G29:G30)</f>
        <v>1419.31</v>
      </c>
      <c r="H31" s="227">
        <f>SUM(H29:H30)</f>
        <v>1419.31</v>
      </c>
    </row>
    <row r="32" spans="1:8" x14ac:dyDescent="0.25">
      <c r="A32" s="232"/>
      <c r="B32" s="233"/>
      <c r="C32" s="226" t="s">
        <v>313</v>
      </c>
      <c r="D32" s="227">
        <f>D27+D31</f>
        <v>1260.9511280638455</v>
      </c>
      <c r="E32" s="227">
        <f>E27+E31</f>
        <v>1391.1907453717417</v>
      </c>
      <c r="F32" s="227">
        <f>F27+F31</f>
        <v>16357.24</v>
      </c>
      <c r="G32" s="227">
        <f>G27+G31</f>
        <v>3960.498126533932</v>
      </c>
      <c r="H32" s="227">
        <f>SUM(D32:G32)</f>
        <v>22969.879999969518</v>
      </c>
    </row>
    <row r="33" spans="1:8" x14ac:dyDescent="0.25">
      <c r="A33" s="218" t="s">
        <v>314</v>
      </c>
      <c r="B33" s="218"/>
      <c r="C33" s="218"/>
      <c r="D33" s="218"/>
      <c r="E33" s="218"/>
      <c r="F33" s="218"/>
      <c r="G33" s="218"/>
      <c r="H33" s="218"/>
    </row>
    <row r="34" spans="1:8" ht="30" x14ac:dyDescent="0.25">
      <c r="A34" s="228">
        <v>6</v>
      </c>
      <c r="B34" s="234" t="s">
        <v>315</v>
      </c>
      <c r="C34" s="229" t="s">
        <v>316</v>
      </c>
      <c r="D34" s="235"/>
      <c r="E34" s="235"/>
      <c r="F34" s="235"/>
      <c r="G34" s="236">
        <v>0</v>
      </c>
      <c r="H34" s="236">
        <f>SUM(G34)</f>
        <v>0</v>
      </c>
    </row>
    <row r="35" spans="1:8" x14ac:dyDescent="0.25">
      <c r="A35" s="228">
        <v>7</v>
      </c>
      <c r="B35" s="234"/>
      <c r="C35" s="229"/>
      <c r="D35" s="235"/>
      <c r="E35" s="235"/>
      <c r="F35" s="235"/>
      <c r="G35" s="236"/>
      <c r="H35" s="236">
        <v>0</v>
      </c>
    </row>
    <row r="36" spans="1:8" x14ac:dyDescent="0.25">
      <c r="A36" s="228"/>
      <c r="B36" s="234"/>
      <c r="C36" s="231" t="s">
        <v>317</v>
      </c>
      <c r="D36" s="235">
        <f>D34+D35</f>
        <v>0</v>
      </c>
      <c r="E36" s="235">
        <f>E34+E35</f>
        <v>0</v>
      </c>
      <c r="F36" s="235">
        <f>F34+F35</f>
        <v>0</v>
      </c>
      <c r="G36" s="236">
        <f>G34+G35</f>
        <v>0</v>
      </c>
      <c r="H36" s="236">
        <f>SUM(D36:G36)</f>
        <v>0</v>
      </c>
    </row>
    <row r="37" spans="1:8" x14ac:dyDescent="0.25">
      <c r="A37" s="216"/>
      <c r="B37" s="217"/>
      <c r="C37" s="226" t="s">
        <v>318</v>
      </c>
      <c r="D37" s="237">
        <f>D36+D32</f>
        <v>1260.9511280638455</v>
      </c>
      <c r="E37" s="237">
        <f>E32+E36</f>
        <v>1391.1907453717417</v>
      </c>
      <c r="F37" s="237">
        <f>F32+F36</f>
        <v>16357.24</v>
      </c>
      <c r="G37" s="237">
        <f>G32+G36</f>
        <v>3960.498126533932</v>
      </c>
      <c r="H37" s="237">
        <f>SUM(D37:G37)</f>
        <v>22969.879999969518</v>
      </c>
    </row>
    <row r="38" spans="1:8" x14ac:dyDescent="0.25">
      <c r="A38" s="218" t="s">
        <v>319</v>
      </c>
      <c r="B38" s="218"/>
      <c r="C38" s="218"/>
      <c r="D38" s="218"/>
      <c r="E38" s="218"/>
      <c r="F38" s="218"/>
      <c r="G38" s="218"/>
      <c r="H38" s="218"/>
    </row>
    <row r="39" spans="1:8" x14ac:dyDescent="0.25">
      <c r="A39" s="216">
        <v>8</v>
      </c>
      <c r="B39" s="220" t="s">
        <v>320</v>
      </c>
      <c r="C39" s="229" t="s">
        <v>321</v>
      </c>
      <c r="D39" s="227"/>
      <c r="E39" s="227"/>
      <c r="F39" s="227"/>
      <c r="G39" s="236">
        <f>ППО!J12</f>
        <v>522.08000000000004</v>
      </c>
      <c r="H39" s="227">
        <f>SUM(D39:G39)</f>
        <v>522.08000000000004</v>
      </c>
    </row>
    <row r="40" spans="1:8" x14ac:dyDescent="0.25">
      <c r="A40" s="216">
        <v>9</v>
      </c>
      <c r="B40" s="220" t="s">
        <v>25</v>
      </c>
      <c r="C40" s="229" t="s">
        <v>322</v>
      </c>
      <c r="D40" s="227"/>
      <c r="E40" s="227"/>
      <c r="F40" s="227"/>
      <c r="G40" s="236">
        <f>ПИР!H26</f>
        <v>969.57</v>
      </c>
      <c r="H40" s="227">
        <f>SUM(D40:G40)</f>
        <v>969.57</v>
      </c>
    </row>
    <row r="41" spans="1:8" x14ac:dyDescent="0.25">
      <c r="A41" s="216"/>
      <c r="B41" s="230"/>
      <c r="C41" s="226" t="s">
        <v>323</v>
      </c>
      <c r="D41" s="227">
        <f>SUM(D39:D39)</f>
        <v>0</v>
      </c>
      <c r="E41" s="227">
        <f>SUM(E39:E39)</f>
        <v>0</v>
      </c>
      <c r="F41" s="227">
        <f>SUM(F39:F39)</f>
        <v>0</v>
      </c>
      <c r="G41" s="227">
        <f>SUM(G39:G40)</f>
        <v>1491.65</v>
      </c>
      <c r="H41" s="227">
        <f>SUM(D41:G41)</f>
        <v>1491.65</v>
      </c>
    </row>
    <row r="42" spans="1:8" x14ac:dyDescent="0.25">
      <c r="A42" s="216"/>
      <c r="B42" s="230"/>
      <c r="C42" s="226" t="s">
        <v>324</v>
      </c>
      <c r="D42" s="227">
        <f>D37+D41</f>
        <v>1260.9511280638455</v>
      </c>
      <c r="E42" s="227">
        <f>E37+E41</f>
        <v>1391.1907453717417</v>
      </c>
      <c r="F42" s="227">
        <f>F37+F41</f>
        <v>16357.24</v>
      </c>
      <c r="G42" s="227">
        <f>G37+G41</f>
        <v>5452.1481265339316</v>
      </c>
      <c r="H42" s="227">
        <f>SUM(D42:G42)</f>
        <v>24461.52999996952</v>
      </c>
    </row>
    <row r="43" spans="1:8" x14ac:dyDescent="0.25">
      <c r="A43" s="218" t="s">
        <v>325</v>
      </c>
      <c r="B43" s="218"/>
      <c r="C43" s="218"/>
      <c r="D43" s="218"/>
      <c r="E43" s="218"/>
      <c r="F43" s="218"/>
      <c r="G43" s="218"/>
      <c r="H43" s="218"/>
    </row>
    <row r="44" spans="1:8" x14ac:dyDescent="0.25">
      <c r="A44" s="228">
        <v>10</v>
      </c>
      <c r="B44" s="234"/>
      <c r="C44" s="229"/>
      <c r="D44" s="224"/>
      <c r="E44" s="224"/>
      <c r="F44" s="224"/>
      <c r="G44" s="224"/>
      <c r="H44" s="224"/>
    </row>
    <row r="45" spans="1:8" x14ac:dyDescent="0.25">
      <c r="A45" s="238"/>
      <c r="B45" s="239"/>
      <c r="C45" s="231" t="s">
        <v>326</v>
      </c>
      <c r="D45" s="240">
        <f>D42+D44</f>
        <v>1260.9511280638455</v>
      </c>
      <c r="E45" s="240">
        <f>E42+E44</f>
        <v>1391.1907453717417</v>
      </c>
      <c r="F45" s="240">
        <f>F42+F44</f>
        <v>16357.24</v>
      </c>
      <c r="G45" s="240">
        <f>G42+G44</f>
        <v>5452.1481265339316</v>
      </c>
      <c r="H45" s="240">
        <f>SUM(D45:G45)</f>
        <v>24461.52999996952</v>
      </c>
    </row>
    <row r="46" spans="1:8" x14ac:dyDescent="0.25">
      <c r="A46" s="238"/>
      <c r="B46" s="239"/>
      <c r="C46" s="231"/>
      <c r="D46" s="241"/>
      <c r="E46" s="241"/>
      <c r="F46" s="241"/>
      <c r="G46" s="241"/>
      <c r="H46" s="241"/>
    </row>
    <row r="47" spans="1:8" x14ac:dyDescent="0.25">
      <c r="A47" s="218" t="s">
        <v>327</v>
      </c>
      <c r="B47" s="218"/>
      <c r="C47" s="218"/>
      <c r="D47" s="218"/>
      <c r="E47" s="218"/>
      <c r="F47" s="218"/>
      <c r="G47" s="218"/>
      <c r="H47" s="218"/>
    </row>
    <row r="48" spans="1:8" ht="30" x14ac:dyDescent="0.25">
      <c r="A48" s="228">
        <v>11</v>
      </c>
      <c r="B48" s="234" t="s">
        <v>328</v>
      </c>
      <c r="C48" s="229" t="s">
        <v>329</v>
      </c>
      <c r="D48" s="224">
        <f>D45*0.2</f>
        <v>252.19022561276913</v>
      </c>
      <c r="E48" s="224">
        <f t="shared" ref="E48:G48" si="3">E45*0.2</f>
        <v>278.23814907434837</v>
      </c>
      <c r="F48" s="224">
        <f t="shared" si="3"/>
        <v>3271.4480000000003</v>
      </c>
      <c r="G48" s="224">
        <f t="shared" si="3"/>
        <v>1090.4296253067864</v>
      </c>
      <c r="H48" s="224">
        <f>SUM(D48:G48)</f>
        <v>4892.3059999939042</v>
      </c>
    </row>
    <row r="49" spans="1:8" x14ac:dyDescent="0.25">
      <c r="A49" s="216"/>
      <c r="B49" s="242"/>
      <c r="C49" s="231" t="s">
        <v>330</v>
      </c>
      <c r="D49" s="240">
        <f>D48+D45</f>
        <v>1513.1413536766147</v>
      </c>
      <c r="E49" s="240">
        <f>E48+E45</f>
        <v>1669.42889444609</v>
      </c>
      <c r="F49" s="240">
        <f>F48+F45</f>
        <v>19628.688000000002</v>
      </c>
      <c r="G49" s="240">
        <f>G48+G45</f>
        <v>6542.5777518407176</v>
      </c>
      <c r="H49" s="240">
        <f>SUM(D49:G49)</f>
        <v>29353.835999963427</v>
      </c>
    </row>
    <row r="50" spans="1:8" ht="28.5" x14ac:dyDescent="0.25">
      <c r="A50" s="216"/>
      <c r="B50" s="229"/>
      <c r="C50" s="231" t="s">
        <v>331</v>
      </c>
      <c r="D50" s="240">
        <f>D42</f>
        <v>1260.9511280638455</v>
      </c>
      <c r="E50" s="240">
        <f t="shared" ref="E50:G50" si="4">E42</f>
        <v>1391.1907453717417</v>
      </c>
      <c r="F50" s="240">
        <f t="shared" si="4"/>
        <v>16357.24</v>
      </c>
      <c r="G50" s="240">
        <f t="shared" si="4"/>
        <v>5452.1481265339316</v>
      </c>
      <c r="H50" s="227">
        <f>SUM(D50:G50)</f>
        <v>24461.52999996952</v>
      </c>
    </row>
    <row r="51" spans="1:8" ht="28.5" x14ac:dyDescent="0.25">
      <c r="A51" s="216"/>
      <c r="B51" s="229"/>
      <c r="C51" s="231" t="s">
        <v>332</v>
      </c>
      <c r="D51" s="240">
        <f>D50*1.2</f>
        <v>1513.1413536766147</v>
      </c>
      <c r="E51" s="240">
        <f>E50*1.2</f>
        <v>1669.42889444609</v>
      </c>
      <c r="F51" s="240">
        <f t="shared" ref="F51:G51" si="5">F50*1.2</f>
        <v>19628.687999999998</v>
      </c>
      <c r="G51" s="240">
        <f t="shared" si="5"/>
        <v>6542.5777518407176</v>
      </c>
      <c r="H51" s="227">
        <f>SUM(D51:G51)</f>
        <v>29353.835999963419</v>
      </c>
    </row>
  </sheetData>
  <mergeCells count="26">
    <mergeCell ref="A33:H33"/>
    <mergeCell ref="A38:H38"/>
    <mergeCell ref="A43:H43"/>
    <mergeCell ref="A47:H47"/>
    <mergeCell ref="D18:D20"/>
    <mergeCell ref="E18:E20"/>
    <mergeCell ref="F18:F20"/>
    <mergeCell ref="G18:G20"/>
    <mergeCell ref="A22:H22"/>
    <mergeCell ref="A28:H28"/>
    <mergeCell ref="A5:C5"/>
    <mergeCell ref="F5:H5"/>
    <mergeCell ref="C9:G9"/>
    <mergeCell ref="A15:H15"/>
    <mergeCell ref="B16:C16"/>
    <mergeCell ref="A17:A20"/>
    <mergeCell ref="B17:B20"/>
    <mergeCell ref="C17:C20"/>
    <mergeCell ref="D17:G17"/>
    <mergeCell ref="H17:H20"/>
    <mergeCell ref="A2:B2"/>
    <mergeCell ref="E2:F2"/>
    <mergeCell ref="G2:H2"/>
    <mergeCell ref="E3:H3"/>
    <mergeCell ref="A4:B4"/>
    <mergeCell ref="E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6E608-412C-4461-B968-30FC8447953F}">
  <dimension ref="A1:R241"/>
  <sheetViews>
    <sheetView topLeftCell="A212" workbookViewId="0">
      <selection activeCell="D12" sqref="D12"/>
    </sheetView>
  </sheetViews>
  <sheetFormatPr defaultRowHeight="15" x14ac:dyDescent="0.25"/>
  <cols>
    <col min="2" max="2" width="23" customWidth="1"/>
  </cols>
  <sheetData>
    <row r="1" spans="1:18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66" t="s">
        <v>69</v>
      </c>
      <c r="Q1" s="67"/>
      <c r="R1" s="36"/>
    </row>
    <row r="2" spans="1:18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66" t="s">
        <v>70</v>
      </c>
      <c r="Q2" s="67"/>
      <c r="R2" s="36"/>
    </row>
    <row r="3" spans="1:18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67"/>
      <c r="R3" s="36"/>
    </row>
    <row r="4" spans="1:18" ht="16.5" thickBot="1" x14ac:dyDescent="0.3">
      <c r="A4" s="116" t="s">
        <v>71</v>
      </c>
      <c r="B4" s="116"/>
      <c r="C4" s="116"/>
      <c r="D4" s="116"/>
      <c r="E4" s="116"/>
      <c r="F4" s="116"/>
      <c r="G4" s="117" t="s">
        <v>72</v>
      </c>
      <c r="H4" s="117"/>
      <c r="I4" s="117"/>
      <c r="J4" s="117"/>
      <c r="K4" s="117"/>
      <c r="L4" s="117"/>
      <c r="M4" s="117"/>
      <c r="N4" s="117"/>
      <c r="O4" s="117"/>
      <c r="P4" s="117"/>
      <c r="Q4" s="67"/>
      <c r="R4" s="36"/>
    </row>
    <row r="5" spans="1:18" ht="45" customHeight="1" thickBot="1" x14ac:dyDescent="0.3">
      <c r="A5" s="116" t="s">
        <v>73</v>
      </c>
      <c r="B5" s="116"/>
      <c r="C5" s="116"/>
      <c r="D5" s="116"/>
      <c r="E5" s="116"/>
      <c r="F5" s="116"/>
      <c r="G5" s="118" t="s">
        <v>74</v>
      </c>
      <c r="H5" s="118"/>
      <c r="I5" s="118"/>
      <c r="J5" s="118"/>
      <c r="K5" s="118"/>
      <c r="L5" s="118"/>
      <c r="M5" s="118"/>
      <c r="N5" s="118"/>
      <c r="O5" s="118"/>
      <c r="P5" s="118"/>
      <c r="Q5" s="67"/>
      <c r="R5" s="36"/>
    </row>
    <row r="6" spans="1:18" ht="78.75" customHeight="1" thickBot="1" x14ac:dyDescent="0.3">
      <c r="A6" s="116" t="s">
        <v>75</v>
      </c>
      <c r="B6" s="116"/>
      <c r="C6" s="116"/>
      <c r="D6" s="116"/>
      <c r="E6" s="116"/>
      <c r="F6" s="116"/>
      <c r="G6" s="118" t="s">
        <v>76</v>
      </c>
      <c r="H6" s="118"/>
      <c r="I6" s="118"/>
      <c r="J6" s="118"/>
      <c r="K6" s="118"/>
      <c r="L6" s="118"/>
      <c r="M6" s="118"/>
      <c r="N6" s="118"/>
      <c r="O6" s="118"/>
      <c r="P6" s="118"/>
      <c r="Q6" s="67"/>
      <c r="R6" s="36"/>
    </row>
    <row r="7" spans="1:18" ht="90" customHeight="1" thickBot="1" x14ac:dyDescent="0.3">
      <c r="A7" s="116" t="s">
        <v>77</v>
      </c>
      <c r="B7" s="116"/>
      <c r="C7" s="116"/>
      <c r="D7" s="116"/>
      <c r="E7" s="116"/>
      <c r="F7" s="116"/>
      <c r="G7" s="118" t="s">
        <v>78</v>
      </c>
      <c r="H7" s="118"/>
      <c r="I7" s="118"/>
      <c r="J7" s="118"/>
      <c r="K7" s="118"/>
      <c r="L7" s="118"/>
      <c r="M7" s="118"/>
      <c r="N7" s="118"/>
      <c r="O7" s="118"/>
      <c r="P7" s="118"/>
      <c r="Q7" s="67"/>
      <c r="R7" s="36"/>
    </row>
    <row r="8" spans="1:18" ht="45" customHeight="1" thickBot="1" x14ac:dyDescent="0.3">
      <c r="A8" s="116" t="s">
        <v>79</v>
      </c>
      <c r="B8" s="116"/>
      <c r="C8" s="116"/>
      <c r="D8" s="116"/>
      <c r="E8" s="116"/>
      <c r="F8" s="116"/>
      <c r="G8" s="118" t="s">
        <v>80</v>
      </c>
      <c r="H8" s="118"/>
      <c r="I8" s="118"/>
      <c r="J8" s="118"/>
      <c r="K8" s="118"/>
      <c r="L8" s="118"/>
      <c r="M8" s="118"/>
      <c r="N8" s="118"/>
      <c r="O8" s="118"/>
      <c r="P8" s="118"/>
      <c r="Q8" s="67"/>
      <c r="R8" s="36"/>
    </row>
    <row r="9" spans="1:18" ht="16.5" thickBot="1" x14ac:dyDescent="0.3">
      <c r="A9" s="116" t="s">
        <v>81</v>
      </c>
      <c r="B9" s="116"/>
      <c r="C9" s="116"/>
      <c r="D9" s="116"/>
      <c r="E9" s="116"/>
      <c r="F9" s="116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67"/>
      <c r="R9" s="36"/>
    </row>
    <row r="10" spans="1:18" ht="16.5" thickBot="1" x14ac:dyDescent="0.3">
      <c r="A10" s="116" t="s">
        <v>82</v>
      </c>
      <c r="B10" s="116"/>
      <c r="C10" s="116"/>
      <c r="D10" s="116"/>
      <c r="E10" s="116"/>
      <c r="F10" s="116"/>
      <c r="G10" s="118" t="s">
        <v>83</v>
      </c>
      <c r="H10" s="118"/>
      <c r="I10" s="118"/>
      <c r="J10" s="118"/>
      <c r="K10" s="118"/>
      <c r="L10" s="118"/>
      <c r="M10" s="118"/>
      <c r="N10" s="118"/>
      <c r="O10" s="118"/>
      <c r="P10" s="118"/>
      <c r="Q10" s="67"/>
      <c r="R10" s="36"/>
    </row>
    <row r="11" spans="1:18" ht="16.5" thickBot="1" x14ac:dyDescent="0.3">
      <c r="A11" s="116" t="s">
        <v>84</v>
      </c>
      <c r="B11" s="116"/>
      <c r="C11" s="116"/>
      <c r="D11" s="116"/>
      <c r="E11" s="116"/>
      <c r="F11" s="116"/>
      <c r="G11" s="118" t="s">
        <v>85</v>
      </c>
      <c r="H11" s="118"/>
      <c r="I11" s="118"/>
      <c r="J11" s="118"/>
      <c r="K11" s="118"/>
      <c r="L11" s="118"/>
      <c r="M11" s="118"/>
      <c r="N11" s="118"/>
      <c r="O11" s="118"/>
      <c r="P11" s="118"/>
      <c r="Q11" s="67"/>
      <c r="R11" s="36"/>
    </row>
    <row r="12" spans="1:18" ht="15.75" x14ac:dyDescent="0.25">
      <c r="A12" s="1"/>
      <c r="B12" s="1"/>
      <c r="C12" s="1"/>
      <c r="D12" s="1"/>
      <c r="E12" s="1"/>
      <c r="F12" s="5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7"/>
      <c r="R12" s="36"/>
    </row>
    <row r="13" spans="1:18" ht="33.75" customHeight="1" thickBot="1" x14ac:dyDescent="0.3">
      <c r="A13" s="119" t="s">
        <v>86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67"/>
      <c r="R13" s="36"/>
    </row>
    <row r="14" spans="1:18" ht="15.75" x14ac:dyDescent="0.25">
      <c r="A14" s="120" t="s">
        <v>87</v>
      </c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67"/>
      <c r="R14" s="36"/>
    </row>
    <row r="15" spans="1:18" ht="15.75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67"/>
      <c r="R15" s="36"/>
    </row>
    <row r="16" spans="1:18" ht="16.5" thickBot="1" x14ac:dyDescent="0.3">
      <c r="A16" s="119"/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67"/>
      <c r="R16" s="36"/>
    </row>
    <row r="17" spans="1:18" ht="15.75" x14ac:dyDescent="0.25">
      <c r="A17" s="120" t="s">
        <v>88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67"/>
      <c r="R17" s="36"/>
    </row>
    <row r="18" spans="1:18" ht="18" x14ac:dyDescent="0.25">
      <c r="A18" s="121" t="s">
        <v>89</v>
      </c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/>
      <c r="Q18" s="67"/>
      <c r="R18" s="36"/>
    </row>
    <row r="19" spans="1:18" ht="15.7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67"/>
      <c r="R19" s="36"/>
    </row>
    <row r="20" spans="1:18" ht="16.5" thickBot="1" x14ac:dyDescent="0.3">
      <c r="A20" s="119" t="s">
        <v>90</v>
      </c>
      <c r="B20" s="119"/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19"/>
      <c r="P20" s="119"/>
      <c r="Q20" s="67"/>
      <c r="R20" s="36"/>
    </row>
    <row r="21" spans="1:18" ht="15.75" x14ac:dyDescent="0.25">
      <c r="A21" s="120" t="s">
        <v>91</v>
      </c>
      <c r="B21" s="120"/>
      <c r="C21" s="120"/>
      <c r="D21" s="120"/>
      <c r="E21" s="120"/>
      <c r="F21" s="120"/>
      <c r="G21" s="120"/>
      <c r="H21" s="120"/>
      <c r="I21" s="120"/>
      <c r="J21" s="120"/>
      <c r="K21" s="120"/>
      <c r="L21" s="120"/>
      <c r="M21" s="120"/>
      <c r="N21" s="120"/>
      <c r="O21" s="120"/>
      <c r="P21" s="120"/>
      <c r="Q21" s="67"/>
      <c r="R21" s="36"/>
    </row>
    <row r="22" spans="1:18" ht="16.5" thickBot="1" x14ac:dyDescent="0.3">
      <c r="A22" s="68" t="s">
        <v>92</v>
      </c>
      <c r="B22" s="70" t="s">
        <v>93</v>
      </c>
      <c r="C22" s="71" t="s">
        <v>94</v>
      </c>
      <c r="D22" s="1"/>
      <c r="E22" s="1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67"/>
      <c r="R22" s="36"/>
    </row>
    <row r="23" spans="1:18" ht="16.5" thickBot="1" x14ac:dyDescent="0.3">
      <c r="A23" s="68" t="s">
        <v>95</v>
      </c>
      <c r="B23" s="117"/>
      <c r="C23" s="117"/>
      <c r="D23" s="117"/>
      <c r="E23" s="117"/>
      <c r="F23" s="117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67"/>
      <c r="R23" s="36"/>
    </row>
    <row r="24" spans="1:18" ht="15.75" x14ac:dyDescent="0.25">
      <c r="A24" s="1"/>
      <c r="B24" s="120" t="s">
        <v>96</v>
      </c>
      <c r="C24" s="120"/>
      <c r="D24" s="120"/>
      <c r="E24" s="120"/>
      <c r="F24" s="120"/>
      <c r="G24" s="1"/>
      <c r="H24" s="1"/>
      <c r="I24" s="1"/>
      <c r="J24" s="1"/>
      <c r="K24" s="1"/>
      <c r="L24" s="1"/>
      <c r="M24" s="1"/>
      <c r="N24" s="1"/>
      <c r="O24" s="5"/>
      <c r="P24" s="1"/>
      <c r="Q24" s="67"/>
      <c r="R24" s="36"/>
    </row>
    <row r="25" spans="1:18" ht="15.7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67"/>
      <c r="R25" s="36"/>
    </row>
    <row r="26" spans="1:18" ht="16.5" thickBot="1" x14ac:dyDescent="0.3">
      <c r="A26" s="122" t="s">
        <v>97</v>
      </c>
      <c r="B26" s="122"/>
      <c r="C26" s="117" t="s">
        <v>98</v>
      </c>
      <c r="D26" s="117"/>
      <c r="E26" s="117"/>
      <c r="F26" s="117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67"/>
      <c r="R26" s="36"/>
    </row>
    <row r="27" spans="1:18" ht="15.75" x14ac:dyDescent="0.25">
      <c r="A27" s="1"/>
      <c r="B27" s="1"/>
      <c r="C27" s="68"/>
      <c r="D27" s="74"/>
      <c r="E27" s="74"/>
      <c r="F27" s="74"/>
      <c r="G27" s="1"/>
      <c r="H27" s="1"/>
      <c r="I27" s="1"/>
      <c r="J27" s="1"/>
      <c r="K27" s="1"/>
      <c r="L27" s="1"/>
      <c r="M27" s="1"/>
      <c r="N27" s="1"/>
      <c r="O27" s="1"/>
      <c r="P27" s="1"/>
      <c r="Q27" s="67"/>
      <c r="R27" s="36"/>
    </row>
    <row r="28" spans="1:18" ht="16.5" thickBot="1" x14ac:dyDescent="0.3">
      <c r="A28" s="122" t="s">
        <v>99</v>
      </c>
      <c r="B28" s="122"/>
      <c r="C28" s="75"/>
      <c r="D28" s="76">
        <v>24.58</v>
      </c>
      <c r="E28" s="68" t="s">
        <v>100</v>
      </c>
      <c r="F28" s="1"/>
      <c r="G28" s="1"/>
      <c r="H28" s="1"/>
      <c r="I28" s="1"/>
      <c r="J28" s="1"/>
      <c r="K28" s="1"/>
      <c r="L28" s="1"/>
      <c r="M28" s="1"/>
      <c r="N28" s="36"/>
      <c r="O28" s="36"/>
      <c r="P28" s="1"/>
      <c r="Q28" s="67"/>
      <c r="R28" s="36"/>
    </row>
    <row r="29" spans="1:18" ht="15.75" x14ac:dyDescent="0.25">
      <c r="A29" s="1"/>
      <c r="B29" s="77" t="s">
        <v>101</v>
      </c>
      <c r="C29" s="1"/>
      <c r="D29" s="1"/>
      <c r="E29" s="5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67"/>
      <c r="R29" s="36"/>
    </row>
    <row r="30" spans="1:18" ht="16.5" thickBot="1" x14ac:dyDescent="0.3">
      <c r="A30" s="1"/>
      <c r="B30" s="73" t="s">
        <v>102</v>
      </c>
      <c r="C30" s="75"/>
      <c r="D30" s="76">
        <v>2</v>
      </c>
      <c r="E30" s="68" t="s">
        <v>100</v>
      </c>
      <c r="F30" s="1"/>
      <c r="G30" s="1"/>
      <c r="H30" s="1"/>
      <c r="I30" s="1"/>
      <c r="J30" s="1"/>
      <c r="K30" s="123" t="s">
        <v>103</v>
      </c>
      <c r="L30" s="123"/>
      <c r="M30" s="1"/>
      <c r="N30" s="78"/>
      <c r="O30" s="76">
        <v>2.86</v>
      </c>
      <c r="P30" s="68" t="s">
        <v>100</v>
      </c>
      <c r="Q30" s="67"/>
      <c r="R30" s="36"/>
    </row>
    <row r="31" spans="1:18" ht="16.5" thickBot="1" x14ac:dyDescent="0.3">
      <c r="A31" s="1"/>
      <c r="B31" s="73" t="s">
        <v>104</v>
      </c>
      <c r="C31" s="75"/>
      <c r="D31" s="76">
        <v>2.2000000000000002</v>
      </c>
      <c r="E31" s="68" t="s">
        <v>100</v>
      </c>
      <c r="F31" s="1"/>
      <c r="G31" s="1"/>
      <c r="H31" s="1"/>
      <c r="I31" s="1"/>
      <c r="J31" s="1"/>
      <c r="K31" s="123" t="s">
        <v>105</v>
      </c>
      <c r="L31" s="123"/>
      <c r="M31" s="1"/>
      <c r="N31" s="78"/>
      <c r="O31" s="76">
        <v>0.02</v>
      </c>
      <c r="P31" s="68" t="s">
        <v>100</v>
      </c>
      <c r="Q31" s="67"/>
      <c r="R31" s="36"/>
    </row>
    <row r="32" spans="1:18" ht="16.5" thickBot="1" x14ac:dyDescent="0.3">
      <c r="A32" s="1"/>
      <c r="B32" s="73" t="s">
        <v>106</v>
      </c>
      <c r="C32" s="75"/>
      <c r="D32" s="76">
        <v>16.36</v>
      </c>
      <c r="E32" s="68" t="s">
        <v>100</v>
      </c>
      <c r="F32" s="1"/>
      <c r="G32" s="1"/>
      <c r="H32" s="1"/>
      <c r="I32" s="1"/>
      <c r="J32" s="1"/>
      <c r="K32" s="123" t="s">
        <v>107</v>
      </c>
      <c r="L32" s="123"/>
      <c r="M32" s="1"/>
      <c r="N32" s="76"/>
      <c r="O32" s="76">
        <v>5.41</v>
      </c>
      <c r="P32" s="68" t="s">
        <v>108</v>
      </c>
      <c r="Q32" s="67"/>
      <c r="R32" s="36"/>
    </row>
    <row r="33" spans="1:18" ht="16.5" thickBot="1" x14ac:dyDescent="0.3">
      <c r="A33" s="1"/>
      <c r="B33" s="73" t="s">
        <v>109</v>
      </c>
      <c r="C33" s="75"/>
      <c r="D33" s="76">
        <v>4.0199999999999996</v>
      </c>
      <c r="E33" s="68" t="s">
        <v>100</v>
      </c>
      <c r="F33" s="1"/>
      <c r="G33" s="1"/>
      <c r="H33" s="1"/>
      <c r="I33" s="1"/>
      <c r="J33" s="1"/>
      <c r="K33" s="123" t="s">
        <v>110</v>
      </c>
      <c r="L33" s="123"/>
      <c r="M33" s="123"/>
      <c r="N33" s="76"/>
      <c r="O33" s="76">
        <v>0.04</v>
      </c>
      <c r="P33" s="68" t="s">
        <v>108</v>
      </c>
      <c r="Q33" s="67"/>
      <c r="R33" s="36"/>
    </row>
    <row r="34" spans="1:18" ht="16.5" thickBot="1" x14ac:dyDescent="0.3">
      <c r="A34" s="1"/>
      <c r="B34" s="1"/>
      <c r="C34" s="1"/>
      <c r="D34" s="1"/>
      <c r="E34" s="5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67"/>
      <c r="R34" s="36"/>
    </row>
    <row r="35" spans="1:18" ht="15.75" x14ac:dyDescent="0.25">
      <c r="A35" s="124" t="s">
        <v>111</v>
      </c>
      <c r="B35" s="124" t="s">
        <v>13</v>
      </c>
      <c r="C35" s="129" t="s">
        <v>112</v>
      </c>
      <c r="D35" s="128"/>
      <c r="E35" s="128"/>
      <c r="F35" s="128"/>
      <c r="G35" s="130"/>
      <c r="H35" s="137" t="s">
        <v>113</v>
      </c>
      <c r="I35" s="129" t="s">
        <v>114</v>
      </c>
      <c r="J35" s="128"/>
      <c r="K35" s="127"/>
      <c r="L35" s="129" t="s">
        <v>115</v>
      </c>
      <c r="M35" s="128"/>
      <c r="N35" s="128"/>
      <c r="O35" s="128"/>
      <c r="P35" s="130"/>
      <c r="Q35" s="67"/>
      <c r="R35" s="36"/>
    </row>
    <row r="36" spans="1:18" ht="15.75" thickBot="1" x14ac:dyDescent="0.3">
      <c r="A36" s="125"/>
      <c r="B36" s="125"/>
      <c r="C36" s="131"/>
      <c r="D36" s="132"/>
      <c r="E36" s="132"/>
      <c r="F36" s="132"/>
      <c r="G36" s="133"/>
      <c r="H36" s="138"/>
      <c r="I36" s="140"/>
      <c r="J36" s="141"/>
      <c r="K36" s="142"/>
      <c r="L36" s="134"/>
      <c r="M36" s="135"/>
      <c r="N36" s="135"/>
      <c r="O36" s="135"/>
      <c r="P36" s="136"/>
      <c r="Q36" s="1"/>
      <c r="R36" s="36"/>
    </row>
    <row r="37" spans="1:18" ht="68.25" thickBot="1" x14ac:dyDescent="0.3">
      <c r="A37" s="126"/>
      <c r="B37" s="126"/>
      <c r="C37" s="134"/>
      <c r="D37" s="135"/>
      <c r="E37" s="135"/>
      <c r="F37" s="135"/>
      <c r="G37" s="136"/>
      <c r="H37" s="139"/>
      <c r="I37" s="80" t="s">
        <v>116</v>
      </c>
      <c r="J37" s="80" t="s">
        <v>117</v>
      </c>
      <c r="K37" s="80" t="s">
        <v>118</v>
      </c>
      <c r="L37" s="80" t="s">
        <v>119</v>
      </c>
      <c r="M37" s="80" t="s">
        <v>120</v>
      </c>
      <c r="N37" s="80" t="s">
        <v>121</v>
      </c>
      <c r="O37" s="80" t="s">
        <v>117</v>
      </c>
      <c r="P37" s="80" t="s">
        <v>122</v>
      </c>
      <c r="Q37" s="36"/>
      <c r="R37" s="36"/>
    </row>
    <row r="38" spans="1:18" ht="15.75" thickBot="1" x14ac:dyDescent="0.3">
      <c r="A38" s="81">
        <v>1</v>
      </c>
      <c r="B38" s="82">
        <v>2</v>
      </c>
      <c r="C38" s="143">
        <v>3</v>
      </c>
      <c r="D38" s="144"/>
      <c r="E38" s="144"/>
      <c r="F38" s="144"/>
      <c r="G38" s="145"/>
      <c r="H38" s="82">
        <v>4</v>
      </c>
      <c r="I38" s="82">
        <v>5</v>
      </c>
      <c r="J38" s="82">
        <v>6</v>
      </c>
      <c r="K38" s="82">
        <v>7</v>
      </c>
      <c r="L38" s="82">
        <v>8</v>
      </c>
      <c r="M38" s="82">
        <v>9</v>
      </c>
      <c r="N38" s="82">
        <v>10</v>
      </c>
      <c r="O38" s="82">
        <v>11</v>
      </c>
      <c r="P38" s="82">
        <v>12</v>
      </c>
      <c r="Q38" s="36"/>
      <c r="R38" s="36"/>
    </row>
    <row r="39" spans="1:18" ht="15.75" thickBot="1" x14ac:dyDescent="0.3">
      <c r="A39" s="146" t="s">
        <v>123</v>
      </c>
      <c r="B39" s="147"/>
      <c r="C39" s="147"/>
      <c r="D39" s="147"/>
      <c r="E39" s="147"/>
      <c r="F39" s="147"/>
      <c r="G39" s="147"/>
      <c r="H39" s="147"/>
      <c r="I39" s="147"/>
      <c r="J39" s="147"/>
      <c r="K39" s="147"/>
      <c r="L39" s="147"/>
      <c r="M39" s="147"/>
      <c r="N39" s="147"/>
      <c r="O39" s="147"/>
      <c r="P39" s="148"/>
      <c r="Q39" s="36"/>
      <c r="R39" s="36"/>
    </row>
    <row r="40" spans="1:18" ht="22.5" x14ac:dyDescent="0.25">
      <c r="A40" s="84">
        <v>1</v>
      </c>
      <c r="B40" s="83" t="s">
        <v>124</v>
      </c>
      <c r="C40" s="150" t="s">
        <v>125</v>
      </c>
      <c r="D40" s="150"/>
      <c r="E40" s="150"/>
      <c r="F40" s="150"/>
      <c r="G40" s="150"/>
      <c r="H40" s="85" t="s">
        <v>126</v>
      </c>
      <c r="I40" s="85">
        <v>0.01</v>
      </c>
      <c r="J40" s="85">
        <v>1</v>
      </c>
      <c r="K40" s="85">
        <v>0.01</v>
      </c>
      <c r="L40" s="86"/>
      <c r="M40" s="85"/>
      <c r="N40" s="86"/>
      <c r="O40" s="85"/>
      <c r="P40" s="87"/>
      <c r="Q40" s="36"/>
      <c r="R40" s="36"/>
    </row>
    <row r="41" spans="1:18" ht="56.25" x14ac:dyDescent="0.25">
      <c r="A41" s="88"/>
      <c r="B41" s="89" t="s">
        <v>127</v>
      </c>
      <c r="C41" s="151" t="s">
        <v>128</v>
      </c>
      <c r="D41" s="151"/>
      <c r="E41" s="151"/>
      <c r="F41" s="151"/>
      <c r="G41" s="151"/>
      <c r="H41" s="151"/>
      <c r="I41" s="151"/>
      <c r="J41" s="151"/>
      <c r="K41" s="151"/>
      <c r="L41" s="151"/>
      <c r="M41" s="151"/>
      <c r="N41" s="151"/>
      <c r="O41" s="151"/>
      <c r="P41" s="152"/>
      <c r="Q41" s="36"/>
      <c r="R41" s="36"/>
    </row>
    <row r="42" spans="1:18" x14ac:dyDescent="0.25">
      <c r="A42" s="91"/>
      <c r="B42" s="92">
        <v>1</v>
      </c>
      <c r="C42" s="116" t="s">
        <v>129</v>
      </c>
      <c r="D42" s="116"/>
      <c r="E42" s="116"/>
      <c r="F42" s="116"/>
      <c r="G42" s="116"/>
      <c r="H42" s="69" t="s">
        <v>130</v>
      </c>
      <c r="I42" s="93"/>
      <c r="J42" s="93"/>
      <c r="K42" s="69">
        <v>0.30864000000000003</v>
      </c>
      <c r="L42" s="93"/>
      <c r="M42" s="93"/>
      <c r="N42" s="93"/>
      <c r="O42" s="93"/>
      <c r="P42" s="94">
        <v>108.01</v>
      </c>
      <c r="Q42" s="36"/>
      <c r="R42" s="36"/>
    </row>
    <row r="43" spans="1:18" x14ac:dyDescent="0.25">
      <c r="A43" s="95"/>
      <c r="B43" s="92" t="s">
        <v>131</v>
      </c>
      <c r="C43" s="116" t="s">
        <v>132</v>
      </c>
      <c r="D43" s="116"/>
      <c r="E43" s="116"/>
      <c r="F43" s="116"/>
      <c r="G43" s="116"/>
      <c r="H43" s="69" t="s">
        <v>130</v>
      </c>
      <c r="I43" s="69">
        <v>25.72</v>
      </c>
      <c r="J43" s="69">
        <v>1.2</v>
      </c>
      <c r="K43" s="69">
        <v>0.30864000000000003</v>
      </c>
      <c r="L43" s="93"/>
      <c r="M43" s="93"/>
      <c r="N43" s="92">
        <v>349.94</v>
      </c>
      <c r="O43" s="93"/>
      <c r="P43" s="94">
        <v>108.01</v>
      </c>
      <c r="Q43" s="36"/>
      <c r="R43" s="36"/>
    </row>
    <row r="44" spans="1:18" x14ac:dyDescent="0.25">
      <c r="A44" s="91"/>
      <c r="B44" s="92">
        <v>2</v>
      </c>
      <c r="C44" s="116" t="s">
        <v>133</v>
      </c>
      <c r="D44" s="116"/>
      <c r="E44" s="116"/>
      <c r="F44" s="116"/>
      <c r="G44" s="116"/>
      <c r="H44" s="93"/>
      <c r="I44" s="93"/>
      <c r="J44" s="93"/>
      <c r="K44" s="93"/>
      <c r="L44" s="93"/>
      <c r="M44" s="93"/>
      <c r="N44" s="93"/>
      <c r="O44" s="93"/>
      <c r="P44" s="94">
        <v>0.04</v>
      </c>
      <c r="Q44" s="36"/>
      <c r="R44" s="36"/>
    </row>
    <row r="45" spans="1:18" x14ac:dyDescent="0.25">
      <c r="A45" s="91"/>
      <c r="B45" s="93"/>
      <c r="C45" s="116" t="s">
        <v>134</v>
      </c>
      <c r="D45" s="116"/>
      <c r="E45" s="116"/>
      <c r="F45" s="116"/>
      <c r="G45" s="116"/>
      <c r="H45" s="69" t="s">
        <v>130</v>
      </c>
      <c r="I45" s="93"/>
      <c r="J45" s="93"/>
      <c r="K45" s="69">
        <v>8.4000000000000003E-4</v>
      </c>
      <c r="L45" s="93"/>
      <c r="M45" s="93"/>
      <c r="N45" s="93"/>
      <c r="O45" s="93"/>
      <c r="P45" s="94">
        <v>0.28999999999999998</v>
      </c>
      <c r="Q45" s="36"/>
      <c r="R45" s="36"/>
    </row>
    <row r="46" spans="1:18" ht="22.5" customHeight="1" x14ac:dyDescent="0.25">
      <c r="A46" s="95"/>
      <c r="B46" s="92" t="s">
        <v>135</v>
      </c>
      <c r="C46" s="116" t="s">
        <v>136</v>
      </c>
      <c r="D46" s="116"/>
      <c r="E46" s="116"/>
      <c r="F46" s="116"/>
      <c r="G46" s="116"/>
      <c r="H46" s="69" t="s">
        <v>137</v>
      </c>
      <c r="I46" s="69">
        <v>7.0000000000000007E-2</v>
      </c>
      <c r="J46" s="69">
        <v>1.2</v>
      </c>
      <c r="K46" s="69">
        <v>8.4000000000000003E-4</v>
      </c>
      <c r="L46" s="89">
        <v>37.32</v>
      </c>
      <c r="M46" s="79">
        <v>1.42</v>
      </c>
      <c r="N46" s="92">
        <v>52.99</v>
      </c>
      <c r="O46" s="93"/>
      <c r="P46" s="94">
        <v>0.04</v>
      </c>
      <c r="Q46" s="36"/>
      <c r="R46" s="36"/>
    </row>
    <row r="47" spans="1:18" ht="15.75" thickBot="1" x14ac:dyDescent="0.3">
      <c r="A47" s="95"/>
      <c r="B47" s="92" t="s">
        <v>138</v>
      </c>
      <c r="C47" s="117" t="s">
        <v>139</v>
      </c>
      <c r="D47" s="117"/>
      <c r="E47" s="117"/>
      <c r="F47" s="117"/>
      <c r="G47" s="117"/>
      <c r="H47" s="69" t="s">
        <v>130</v>
      </c>
      <c r="I47" s="69">
        <v>7.0000000000000007E-2</v>
      </c>
      <c r="J47" s="69">
        <v>1.2</v>
      </c>
      <c r="K47" s="69">
        <v>8.4000000000000003E-4</v>
      </c>
      <c r="L47" s="93"/>
      <c r="M47" s="93"/>
      <c r="N47" s="92">
        <v>349.94</v>
      </c>
      <c r="O47" s="93"/>
      <c r="P47" s="94">
        <v>0.28999999999999998</v>
      </c>
      <c r="Q47" s="36"/>
      <c r="R47" s="36"/>
    </row>
    <row r="48" spans="1:18" x14ac:dyDescent="0.25">
      <c r="A48" s="96"/>
      <c r="B48" s="93"/>
      <c r="C48" s="150" t="s">
        <v>140</v>
      </c>
      <c r="D48" s="150"/>
      <c r="E48" s="150"/>
      <c r="F48" s="150"/>
      <c r="G48" s="150"/>
      <c r="H48" s="98"/>
      <c r="I48" s="98"/>
      <c r="J48" s="98"/>
      <c r="K48" s="98"/>
      <c r="L48" s="99"/>
      <c r="M48" s="98"/>
      <c r="N48" s="99"/>
      <c r="O48" s="98"/>
      <c r="P48" s="100">
        <v>108.34</v>
      </c>
      <c r="Q48" s="36"/>
      <c r="R48" s="36"/>
    </row>
    <row r="49" spans="1:18" x14ac:dyDescent="0.25">
      <c r="A49" s="95"/>
      <c r="B49" s="93"/>
      <c r="C49" s="116" t="s">
        <v>141</v>
      </c>
      <c r="D49" s="116"/>
      <c r="E49" s="116"/>
      <c r="F49" s="116"/>
      <c r="G49" s="116"/>
      <c r="H49" s="93"/>
      <c r="I49" s="93"/>
      <c r="J49" s="93"/>
      <c r="K49" s="93"/>
      <c r="L49" s="93"/>
      <c r="M49" s="93"/>
      <c r="N49" s="93"/>
      <c r="O49" s="93"/>
      <c r="P49" s="94">
        <v>108.3</v>
      </c>
      <c r="Q49" s="36"/>
      <c r="R49" s="36"/>
    </row>
    <row r="50" spans="1:18" ht="22.5" x14ac:dyDescent="0.25">
      <c r="A50" s="95"/>
      <c r="B50" s="92" t="s">
        <v>142</v>
      </c>
      <c r="C50" s="116" t="s">
        <v>143</v>
      </c>
      <c r="D50" s="116"/>
      <c r="E50" s="116"/>
      <c r="F50" s="116"/>
      <c r="G50" s="116"/>
      <c r="H50" s="69" t="s">
        <v>144</v>
      </c>
      <c r="I50" s="69">
        <v>91</v>
      </c>
      <c r="J50" s="93"/>
      <c r="K50" s="69">
        <v>91</v>
      </c>
      <c r="L50" s="93"/>
      <c r="M50" s="93"/>
      <c r="N50" s="93"/>
      <c r="O50" s="93"/>
      <c r="P50" s="94">
        <v>98.55</v>
      </c>
      <c r="Q50" s="36"/>
      <c r="R50" s="36"/>
    </row>
    <row r="51" spans="1:18" ht="23.25" thickBot="1" x14ac:dyDescent="0.3">
      <c r="A51" s="95"/>
      <c r="B51" s="92" t="s">
        <v>145</v>
      </c>
      <c r="C51" s="117" t="s">
        <v>146</v>
      </c>
      <c r="D51" s="117"/>
      <c r="E51" s="117"/>
      <c r="F51" s="117"/>
      <c r="G51" s="117"/>
      <c r="H51" s="69" t="s">
        <v>144</v>
      </c>
      <c r="I51" s="69">
        <v>48</v>
      </c>
      <c r="J51" s="93"/>
      <c r="K51" s="69">
        <v>48</v>
      </c>
      <c r="L51" s="93"/>
      <c r="M51" s="93"/>
      <c r="N51" s="93"/>
      <c r="O51" s="93"/>
      <c r="P51" s="94">
        <v>51.98</v>
      </c>
      <c r="Q51" s="36"/>
      <c r="R51" s="36"/>
    </row>
    <row r="52" spans="1:18" ht="15.75" thickBot="1" x14ac:dyDescent="0.3">
      <c r="A52" s="84"/>
      <c r="B52" s="93"/>
      <c r="C52" s="147" t="s">
        <v>147</v>
      </c>
      <c r="D52" s="147"/>
      <c r="E52" s="147"/>
      <c r="F52" s="147"/>
      <c r="G52" s="147"/>
      <c r="H52" s="98"/>
      <c r="I52" s="98"/>
      <c r="J52" s="98"/>
      <c r="K52" s="98"/>
      <c r="L52" s="99"/>
      <c r="M52" s="98"/>
      <c r="N52" s="101">
        <v>25887</v>
      </c>
      <c r="O52" s="98"/>
      <c r="P52" s="100">
        <v>258.87</v>
      </c>
      <c r="Q52" s="36"/>
      <c r="R52" s="36"/>
    </row>
    <row r="53" spans="1:18" ht="22.5" customHeight="1" x14ac:dyDescent="0.25">
      <c r="A53" s="102">
        <v>2</v>
      </c>
      <c r="B53" s="97" t="s">
        <v>148</v>
      </c>
      <c r="C53" s="150" t="s">
        <v>149</v>
      </c>
      <c r="D53" s="150"/>
      <c r="E53" s="150"/>
      <c r="F53" s="150"/>
      <c r="G53" s="150"/>
      <c r="H53" s="98" t="s">
        <v>126</v>
      </c>
      <c r="I53" s="98">
        <v>0.08</v>
      </c>
      <c r="J53" s="98">
        <v>1</v>
      </c>
      <c r="K53" s="98">
        <v>0.08</v>
      </c>
      <c r="L53" s="99"/>
      <c r="M53" s="98"/>
      <c r="N53" s="99"/>
      <c r="O53" s="98"/>
      <c r="P53" s="100"/>
      <c r="Q53" s="36"/>
      <c r="R53" s="36"/>
    </row>
    <row r="54" spans="1:18" ht="56.25" x14ac:dyDescent="0.25">
      <c r="A54" s="88"/>
      <c r="B54" s="89" t="s">
        <v>127</v>
      </c>
      <c r="C54" s="151" t="s">
        <v>128</v>
      </c>
      <c r="D54" s="151"/>
      <c r="E54" s="151"/>
      <c r="F54" s="151"/>
      <c r="G54" s="151"/>
      <c r="H54" s="151"/>
      <c r="I54" s="151"/>
      <c r="J54" s="151"/>
      <c r="K54" s="151"/>
      <c r="L54" s="151"/>
      <c r="M54" s="151"/>
      <c r="N54" s="151"/>
      <c r="O54" s="151"/>
      <c r="P54" s="152"/>
      <c r="Q54" s="36"/>
      <c r="R54" s="36"/>
    </row>
    <row r="55" spans="1:18" ht="45" x14ac:dyDescent="0.25">
      <c r="A55" s="88"/>
      <c r="B55" s="89" t="s">
        <v>150</v>
      </c>
      <c r="C55" s="151" t="s">
        <v>151</v>
      </c>
      <c r="D55" s="151"/>
      <c r="E55" s="151"/>
      <c r="F55" s="151"/>
      <c r="G55" s="151"/>
      <c r="H55" s="151"/>
      <c r="I55" s="151"/>
      <c r="J55" s="151"/>
      <c r="K55" s="151"/>
      <c r="L55" s="151"/>
      <c r="M55" s="151"/>
      <c r="N55" s="151"/>
      <c r="O55" s="151"/>
      <c r="P55" s="152"/>
      <c r="Q55" s="36"/>
      <c r="R55" s="36"/>
    </row>
    <row r="56" spans="1:18" x14ac:dyDescent="0.25">
      <c r="A56" s="91"/>
      <c r="B56" s="92">
        <v>1</v>
      </c>
      <c r="C56" s="116" t="s">
        <v>129</v>
      </c>
      <c r="D56" s="116"/>
      <c r="E56" s="116"/>
      <c r="F56" s="116"/>
      <c r="G56" s="116"/>
      <c r="H56" s="69" t="s">
        <v>130</v>
      </c>
      <c r="I56" s="93"/>
      <c r="J56" s="93"/>
      <c r="K56" s="69">
        <v>0.27648</v>
      </c>
      <c r="L56" s="93"/>
      <c r="M56" s="93"/>
      <c r="N56" s="93"/>
      <c r="O56" s="93"/>
      <c r="P56" s="94">
        <v>106.51</v>
      </c>
      <c r="Q56" s="36"/>
      <c r="R56" s="36"/>
    </row>
    <row r="57" spans="1:18" ht="15.75" thickBot="1" x14ac:dyDescent="0.3">
      <c r="A57" s="95"/>
      <c r="B57" s="92" t="s">
        <v>152</v>
      </c>
      <c r="C57" s="117" t="s">
        <v>153</v>
      </c>
      <c r="D57" s="117"/>
      <c r="E57" s="117"/>
      <c r="F57" s="117"/>
      <c r="G57" s="117"/>
      <c r="H57" s="69" t="s">
        <v>130</v>
      </c>
      <c r="I57" s="69">
        <v>9.6</v>
      </c>
      <c r="J57" s="69">
        <v>0.36</v>
      </c>
      <c r="K57" s="69">
        <v>0.27648</v>
      </c>
      <c r="L57" s="93"/>
      <c r="M57" s="93"/>
      <c r="N57" s="92">
        <v>385.23</v>
      </c>
      <c r="O57" s="93"/>
      <c r="P57" s="94">
        <v>106.51</v>
      </c>
      <c r="Q57" s="36"/>
      <c r="R57" s="36"/>
    </row>
    <row r="58" spans="1:18" x14ac:dyDescent="0.25">
      <c r="A58" s="96"/>
      <c r="B58" s="93"/>
      <c r="C58" s="150" t="s">
        <v>140</v>
      </c>
      <c r="D58" s="150"/>
      <c r="E58" s="150"/>
      <c r="F58" s="150"/>
      <c r="G58" s="150"/>
      <c r="H58" s="98"/>
      <c r="I58" s="98"/>
      <c r="J58" s="98"/>
      <c r="K58" s="98"/>
      <c r="L58" s="99"/>
      <c r="M58" s="98"/>
      <c r="N58" s="99"/>
      <c r="O58" s="98"/>
      <c r="P58" s="100">
        <v>106.51</v>
      </c>
      <c r="Q58" s="36"/>
      <c r="R58" s="36"/>
    </row>
    <row r="59" spans="1:18" ht="33.75" x14ac:dyDescent="0.25">
      <c r="A59" s="103">
        <v>45659</v>
      </c>
      <c r="B59" s="92" t="s">
        <v>154</v>
      </c>
      <c r="C59" s="116" t="s">
        <v>155</v>
      </c>
      <c r="D59" s="116"/>
      <c r="E59" s="116"/>
      <c r="F59" s="116"/>
      <c r="G59" s="116"/>
      <c r="H59" s="69" t="s">
        <v>144</v>
      </c>
      <c r="I59" s="69">
        <v>2</v>
      </c>
      <c r="J59" s="93"/>
      <c r="K59" s="69">
        <v>2</v>
      </c>
      <c r="L59" s="93"/>
      <c r="M59" s="93"/>
      <c r="N59" s="93"/>
      <c r="O59" s="69">
        <v>0.3</v>
      </c>
      <c r="P59" s="94">
        <v>1.78</v>
      </c>
      <c r="Q59" s="36"/>
      <c r="R59" s="36"/>
    </row>
    <row r="60" spans="1:18" x14ac:dyDescent="0.25">
      <c r="A60" s="95"/>
      <c r="B60" s="93"/>
      <c r="C60" s="116" t="s">
        <v>141</v>
      </c>
      <c r="D60" s="116"/>
      <c r="E60" s="116"/>
      <c r="F60" s="116"/>
      <c r="G60" s="116"/>
      <c r="H60" s="93"/>
      <c r="I60" s="93"/>
      <c r="J60" s="93"/>
      <c r="K60" s="93"/>
      <c r="L60" s="93"/>
      <c r="M60" s="93"/>
      <c r="N60" s="93"/>
      <c r="O60" s="93"/>
      <c r="P60" s="94">
        <v>106.51</v>
      </c>
      <c r="Q60" s="36"/>
      <c r="R60" s="36"/>
    </row>
    <row r="61" spans="1:18" ht="22.5" x14ac:dyDescent="0.25">
      <c r="A61" s="95"/>
      <c r="B61" s="92" t="s">
        <v>156</v>
      </c>
      <c r="C61" s="116" t="s">
        <v>157</v>
      </c>
      <c r="D61" s="116"/>
      <c r="E61" s="116"/>
      <c r="F61" s="116"/>
      <c r="G61" s="116"/>
      <c r="H61" s="69" t="s">
        <v>144</v>
      </c>
      <c r="I61" s="69">
        <v>97</v>
      </c>
      <c r="J61" s="93"/>
      <c r="K61" s="69">
        <v>97</v>
      </c>
      <c r="L61" s="93"/>
      <c r="M61" s="93"/>
      <c r="N61" s="93"/>
      <c r="O61" s="93"/>
      <c r="P61" s="94">
        <v>103.31</v>
      </c>
      <c r="Q61" s="36"/>
      <c r="R61" s="36"/>
    </row>
    <row r="62" spans="1:18" ht="23.25" thickBot="1" x14ac:dyDescent="0.3">
      <c r="A62" s="95"/>
      <c r="B62" s="92" t="s">
        <v>158</v>
      </c>
      <c r="C62" s="117" t="s">
        <v>159</v>
      </c>
      <c r="D62" s="117"/>
      <c r="E62" s="117"/>
      <c r="F62" s="117"/>
      <c r="G62" s="117"/>
      <c r="H62" s="69" t="s">
        <v>144</v>
      </c>
      <c r="I62" s="69">
        <v>51</v>
      </c>
      <c r="J62" s="93"/>
      <c r="K62" s="69">
        <v>51</v>
      </c>
      <c r="L62" s="93"/>
      <c r="M62" s="93"/>
      <c r="N62" s="93"/>
      <c r="O62" s="93"/>
      <c r="P62" s="94">
        <v>54.32</v>
      </c>
      <c r="Q62" s="36"/>
      <c r="R62" s="36"/>
    </row>
    <row r="63" spans="1:18" x14ac:dyDescent="0.25">
      <c r="A63" s="84"/>
      <c r="B63" s="93"/>
      <c r="C63" s="150" t="s">
        <v>147</v>
      </c>
      <c r="D63" s="150"/>
      <c r="E63" s="150"/>
      <c r="F63" s="150"/>
      <c r="G63" s="150"/>
      <c r="H63" s="98"/>
      <c r="I63" s="98"/>
      <c r="J63" s="98"/>
      <c r="K63" s="98"/>
      <c r="L63" s="99"/>
      <c r="M63" s="98"/>
      <c r="N63" s="101">
        <v>3324</v>
      </c>
      <c r="O63" s="98"/>
      <c r="P63" s="100">
        <v>265.92</v>
      </c>
      <c r="Q63" s="36"/>
      <c r="R63" s="36"/>
    </row>
    <row r="64" spans="1:18" x14ac:dyDescent="0.25">
      <c r="A64" s="96"/>
      <c r="B64" s="93"/>
      <c r="C64" s="149" t="s">
        <v>160</v>
      </c>
      <c r="D64" s="149"/>
      <c r="E64" s="149"/>
      <c r="F64" s="149"/>
      <c r="G64" s="149"/>
      <c r="H64" s="149"/>
      <c r="I64" s="149"/>
      <c r="J64" s="149"/>
      <c r="K64" s="149"/>
      <c r="L64" s="149"/>
      <c r="M64" s="149"/>
      <c r="N64" s="149"/>
      <c r="O64" s="149"/>
      <c r="P64" s="104"/>
      <c r="Q64" s="36"/>
      <c r="R64" s="36"/>
    </row>
    <row r="65" spans="1:18" x14ac:dyDescent="0.25">
      <c r="A65" s="96"/>
      <c r="B65" s="93"/>
      <c r="C65" s="151" t="s">
        <v>161</v>
      </c>
      <c r="D65" s="151"/>
      <c r="E65" s="151"/>
      <c r="F65" s="151"/>
      <c r="G65" s="151"/>
      <c r="H65" s="151"/>
      <c r="I65" s="151"/>
      <c r="J65" s="151"/>
      <c r="K65" s="151"/>
      <c r="L65" s="151"/>
      <c r="M65" s="151"/>
      <c r="N65" s="151"/>
      <c r="O65" s="151"/>
      <c r="P65" s="105">
        <v>216.63</v>
      </c>
      <c r="Q65" s="36"/>
      <c r="R65" s="36"/>
    </row>
    <row r="66" spans="1:18" x14ac:dyDescent="0.25">
      <c r="A66" s="96"/>
      <c r="B66" s="93"/>
      <c r="C66" s="151" t="s">
        <v>162</v>
      </c>
      <c r="D66" s="151"/>
      <c r="E66" s="151"/>
      <c r="F66" s="151"/>
      <c r="G66" s="151"/>
      <c r="H66" s="151"/>
      <c r="I66" s="151"/>
      <c r="J66" s="151"/>
      <c r="K66" s="151"/>
      <c r="L66" s="151"/>
      <c r="M66" s="151"/>
      <c r="N66" s="151"/>
      <c r="O66" s="151"/>
      <c r="P66" s="105"/>
      <c r="Q66" s="36"/>
      <c r="R66" s="36"/>
    </row>
    <row r="67" spans="1:18" x14ac:dyDescent="0.25">
      <c r="A67" s="96"/>
      <c r="B67" s="93"/>
      <c r="C67" s="151" t="s">
        <v>163</v>
      </c>
      <c r="D67" s="151"/>
      <c r="E67" s="151"/>
      <c r="F67" s="151"/>
      <c r="G67" s="151"/>
      <c r="H67" s="151"/>
      <c r="I67" s="151"/>
      <c r="J67" s="151"/>
      <c r="K67" s="151"/>
      <c r="L67" s="151"/>
      <c r="M67" s="151"/>
      <c r="N67" s="151"/>
      <c r="O67" s="151"/>
      <c r="P67" s="105">
        <v>214.52</v>
      </c>
      <c r="Q67" s="36"/>
      <c r="R67" s="36"/>
    </row>
    <row r="68" spans="1:18" x14ac:dyDescent="0.25">
      <c r="A68" s="96"/>
      <c r="B68" s="93"/>
      <c r="C68" s="151" t="s">
        <v>164</v>
      </c>
      <c r="D68" s="151"/>
      <c r="E68" s="151"/>
      <c r="F68" s="151"/>
      <c r="G68" s="151"/>
      <c r="H68" s="151"/>
      <c r="I68" s="151"/>
      <c r="J68" s="151"/>
      <c r="K68" s="151"/>
      <c r="L68" s="151"/>
      <c r="M68" s="151"/>
      <c r="N68" s="151"/>
      <c r="O68" s="151"/>
      <c r="P68" s="105">
        <v>0.04</v>
      </c>
      <c r="Q68" s="36"/>
      <c r="R68" s="36"/>
    </row>
    <row r="69" spans="1:18" x14ac:dyDescent="0.25">
      <c r="A69" s="96"/>
      <c r="B69" s="93"/>
      <c r="C69" s="151" t="s">
        <v>165</v>
      </c>
      <c r="D69" s="151"/>
      <c r="E69" s="151"/>
      <c r="F69" s="151"/>
      <c r="G69" s="151"/>
      <c r="H69" s="151"/>
      <c r="I69" s="151"/>
      <c r="J69" s="151"/>
      <c r="K69" s="151"/>
      <c r="L69" s="151"/>
      <c r="M69" s="151"/>
      <c r="N69" s="151"/>
      <c r="O69" s="151"/>
      <c r="P69" s="105">
        <v>0.28999999999999998</v>
      </c>
      <c r="Q69" s="36"/>
      <c r="R69" s="36"/>
    </row>
    <row r="70" spans="1:18" x14ac:dyDescent="0.25">
      <c r="A70" s="96"/>
      <c r="B70" s="93"/>
      <c r="C70" s="151" t="s">
        <v>166</v>
      </c>
      <c r="D70" s="151"/>
      <c r="E70" s="151"/>
      <c r="F70" s="151"/>
      <c r="G70" s="151"/>
      <c r="H70" s="151"/>
      <c r="I70" s="151"/>
      <c r="J70" s="151"/>
      <c r="K70" s="151"/>
      <c r="L70" s="151"/>
      <c r="M70" s="151"/>
      <c r="N70" s="151"/>
      <c r="O70" s="151"/>
      <c r="P70" s="105">
        <v>1.78</v>
      </c>
      <c r="Q70" s="36"/>
      <c r="R70" s="36"/>
    </row>
    <row r="71" spans="1:18" x14ac:dyDescent="0.25">
      <c r="A71" s="96"/>
      <c r="B71" s="93"/>
      <c r="C71" s="151" t="s">
        <v>167</v>
      </c>
      <c r="D71" s="151"/>
      <c r="E71" s="151"/>
      <c r="F71" s="151"/>
      <c r="G71" s="151"/>
      <c r="H71" s="151"/>
      <c r="I71" s="151"/>
      <c r="J71" s="151"/>
      <c r="K71" s="151"/>
      <c r="L71" s="151"/>
      <c r="M71" s="151"/>
      <c r="N71" s="151"/>
      <c r="O71" s="151"/>
      <c r="P71" s="105">
        <v>258.87</v>
      </c>
      <c r="Q71" s="36"/>
      <c r="R71" s="36"/>
    </row>
    <row r="72" spans="1:18" x14ac:dyDescent="0.25">
      <c r="A72" s="96"/>
      <c r="B72" s="93"/>
      <c r="C72" s="151" t="s">
        <v>162</v>
      </c>
      <c r="D72" s="151"/>
      <c r="E72" s="151"/>
      <c r="F72" s="151"/>
      <c r="G72" s="151"/>
      <c r="H72" s="151"/>
      <c r="I72" s="151"/>
      <c r="J72" s="151"/>
      <c r="K72" s="151"/>
      <c r="L72" s="151"/>
      <c r="M72" s="151"/>
      <c r="N72" s="151"/>
      <c r="O72" s="151"/>
      <c r="P72" s="105"/>
      <c r="Q72" s="36"/>
      <c r="R72" s="36"/>
    </row>
    <row r="73" spans="1:18" x14ac:dyDescent="0.25">
      <c r="A73" s="96"/>
      <c r="B73" s="93"/>
      <c r="C73" s="151" t="s">
        <v>168</v>
      </c>
      <c r="D73" s="151"/>
      <c r="E73" s="151"/>
      <c r="F73" s="151"/>
      <c r="G73" s="151"/>
      <c r="H73" s="151"/>
      <c r="I73" s="151"/>
      <c r="J73" s="151"/>
      <c r="K73" s="151"/>
      <c r="L73" s="151"/>
      <c r="M73" s="151"/>
      <c r="N73" s="151"/>
      <c r="O73" s="151"/>
      <c r="P73" s="105">
        <v>108.01</v>
      </c>
      <c r="Q73" s="36"/>
      <c r="R73" s="36"/>
    </row>
    <row r="74" spans="1:18" x14ac:dyDescent="0.25">
      <c r="A74" s="96"/>
      <c r="B74" s="93"/>
      <c r="C74" s="151" t="s">
        <v>169</v>
      </c>
      <c r="D74" s="151"/>
      <c r="E74" s="151"/>
      <c r="F74" s="151"/>
      <c r="G74" s="151"/>
      <c r="H74" s="151"/>
      <c r="I74" s="151"/>
      <c r="J74" s="151"/>
      <c r="K74" s="151"/>
      <c r="L74" s="151"/>
      <c r="M74" s="151"/>
      <c r="N74" s="151"/>
      <c r="O74" s="151"/>
      <c r="P74" s="105">
        <v>0.04</v>
      </c>
      <c r="Q74" s="36"/>
      <c r="R74" s="36"/>
    </row>
    <row r="75" spans="1:18" x14ac:dyDescent="0.25">
      <c r="A75" s="96"/>
      <c r="B75" s="93"/>
      <c r="C75" s="151" t="s">
        <v>170</v>
      </c>
      <c r="D75" s="151"/>
      <c r="E75" s="151"/>
      <c r="F75" s="151"/>
      <c r="G75" s="151"/>
      <c r="H75" s="151"/>
      <c r="I75" s="151"/>
      <c r="J75" s="151"/>
      <c r="K75" s="151"/>
      <c r="L75" s="151"/>
      <c r="M75" s="151"/>
      <c r="N75" s="151"/>
      <c r="O75" s="151"/>
      <c r="P75" s="105">
        <v>0.28999999999999998</v>
      </c>
      <c r="Q75" s="36"/>
      <c r="R75" s="36"/>
    </row>
    <row r="76" spans="1:18" x14ac:dyDescent="0.25">
      <c r="A76" s="96"/>
      <c r="B76" s="93"/>
      <c r="C76" s="151" t="s">
        <v>171</v>
      </c>
      <c r="D76" s="151"/>
      <c r="E76" s="151"/>
      <c r="F76" s="151"/>
      <c r="G76" s="151"/>
      <c r="H76" s="151"/>
      <c r="I76" s="151"/>
      <c r="J76" s="151"/>
      <c r="K76" s="151"/>
      <c r="L76" s="151"/>
      <c r="M76" s="151"/>
      <c r="N76" s="151"/>
      <c r="O76" s="151"/>
      <c r="P76" s="105">
        <v>98.55</v>
      </c>
      <c r="Q76" s="36"/>
      <c r="R76" s="36"/>
    </row>
    <row r="77" spans="1:18" x14ac:dyDescent="0.25">
      <c r="A77" s="96"/>
      <c r="B77" s="93"/>
      <c r="C77" s="151" t="s">
        <v>172</v>
      </c>
      <c r="D77" s="151"/>
      <c r="E77" s="151"/>
      <c r="F77" s="151"/>
      <c r="G77" s="151"/>
      <c r="H77" s="151"/>
      <c r="I77" s="151"/>
      <c r="J77" s="151"/>
      <c r="K77" s="151"/>
      <c r="L77" s="151"/>
      <c r="M77" s="151"/>
      <c r="N77" s="151"/>
      <c r="O77" s="151"/>
      <c r="P77" s="105">
        <v>51.98</v>
      </c>
      <c r="Q77" s="36"/>
      <c r="R77" s="36"/>
    </row>
    <row r="78" spans="1:18" x14ac:dyDescent="0.25">
      <c r="A78" s="96"/>
      <c r="B78" s="93"/>
      <c r="C78" s="151" t="s">
        <v>173</v>
      </c>
      <c r="D78" s="151"/>
      <c r="E78" s="151"/>
      <c r="F78" s="151"/>
      <c r="G78" s="151"/>
      <c r="H78" s="151"/>
      <c r="I78" s="151"/>
      <c r="J78" s="151"/>
      <c r="K78" s="151"/>
      <c r="L78" s="151"/>
      <c r="M78" s="151"/>
      <c r="N78" s="151"/>
      <c r="O78" s="151"/>
      <c r="P78" s="105">
        <v>265.92</v>
      </c>
      <c r="Q78" s="36"/>
      <c r="R78" s="36"/>
    </row>
    <row r="79" spans="1:18" x14ac:dyDescent="0.25">
      <c r="A79" s="96"/>
      <c r="B79" s="93"/>
      <c r="C79" s="151" t="s">
        <v>162</v>
      </c>
      <c r="D79" s="151"/>
      <c r="E79" s="151"/>
      <c r="F79" s="151"/>
      <c r="G79" s="151"/>
      <c r="H79" s="151"/>
      <c r="I79" s="151"/>
      <c r="J79" s="151"/>
      <c r="K79" s="151"/>
      <c r="L79" s="151"/>
      <c r="M79" s="151"/>
      <c r="N79" s="151"/>
      <c r="O79" s="151"/>
      <c r="P79" s="105"/>
      <c r="Q79" s="36"/>
      <c r="R79" s="36"/>
    </row>
    <row r="80" spans="1:18" x14ac:dyDescent="0.25">
      <c r="A80" s="96"/>
      <c r="B80" s="93"/>
      <c r="C80" s="151" t="s">
        <v>168</v>
      </c>
      <c r="D80" s="151"/>
      <c r="E80" s="151"/>
      <c r="F80" s="151"/>
      <c r="G80" s="151"/>
      <c r="H80" s="151"/>
      <c r="I80" s="151"/>
      <c r="J80" s="151"/>
      <c r="K80" s="151"/>
      <c r="L80" s="151"/>
      <c r="M80" s="151"/>
      <c r="N80" s="151"/>
      <c r="O80" s="151"/>
      <c r="P80" s="105">
        <v>106.51</v>
      </c>
      <c r="Q80" s="36"/>
      <c r="R80" s="36"/>
    </row>
    <row r="81" spans="1:18" x14ac:dyDescent="0.25">
      <c r="A81" s="96"/>
      <c r="B81" s="93"/>
      <c r="C81" s="151" t="s">
        <v>174</v>
      </c>
      <c r="D81" s="151"/>
      <c r="E81" s="151"/>
      <c r="F81" s="151"/>
      <c r="G81" s="151"/>
      <c r="H81" s="151"/>
      <c r="I81" s="151"/>
      <c r="J81" s="151"/>
      <c r="K81" s="151"/>
      <c r="L81" s="151"/>
      <c r="M81" s="151"/>
      <c r="N81" s="151"/>
      <c r="O81" s="151"/>
      <c r="P81" s="105">
        <v>1.78</v>
      </c>
      <c r="Q81" s="36"/>
      <c r="R81" s="36"/>
    </row>
    <row r="82" spans="1:18" x14ac:dyDescent="0.25">
      <c r="A82" s="96"/>
      <c r="B82" s="93"/>
      <c r="C82" s="151" t="s">
        <v>171</v>
      </c>
      <c r="D82" s="151"/>
      <c r="E82" s="151"/>
      <c r="F82" s="151"/>
      <c r="G82" s="151"/>
      <c r="H82" s="151"/>
      <c r="I82" s="151"/>
      <c r="J82" s="151"/>
      <c r="K82" s="151"/>
      <c r="L82" s="151"/>
      <c r="M82" s="151"/>
      <c r="N82" s="151"/>
      <c r="O82" s="151"/>
      <c r="P82" s="105">
        <v>103.31</v>
      </c>
      <c r="Q82" s="36"/>
      <c r="R82" s="36"/>
    </row>
    <row r="83" spans="1:18" x14ac:dyDescent="0.25">
      <c r="A83" s="96"/>
      <c r="B83" s="93"/>
      <c r="C83" s="151" t="s">
        <v>172</v>
      </c>
      <c r="D83" s="151"/>
      <c r="E83" s="151"/>
      <c r="F83" s="151"/>
      <c r="G83" s="151"/>
      <c r="H83" s="151"/>
      <c r="I83" s="151"/>
      <c r="J83" s="151"/>
      <c r="K83" s="151"/>
      <c r="L83" s="151"/>
      <c r="M83" s="151"/>
      <c r="N83" s="151"/>
      <c r="O83" s="151"/>
      <c r="P83" s="105">
        <v>54.32</v>
      </c>
      <c r="Q83" s="36"/>
      <c r="R83" s="36"/>
    </row>
    <row r="84" spans="1:18" x14ac:dyDescent="0.25">
      <c r="A84" s="96"/>
      <c r="B84" s="93"/>
      <c r="C84" s="151" t="s">
        <v>175</v>
      </c>
      <c r="D84" s="151"/>
      <c r="E84" s="151"/>
      <c r="F84" s="151"/>
      <c r="G84" s="151"/>
      <c r="H84" s="151"/>
      <c r="I84" s="151"/>
      <c r="J84" s="151"/>
      <c r="K84" s="151"/>
      <c r="L84" s="151"/>
      <c r="M84" s="151"/>
      <c r="N84" s="151"/>
      <c r="O84" s="151"/>
      <c r="P84" s="105">
        <v>214.81</v>
      </c>
      <c r="Q84" s="36"/>
      <c r="R84" s="36"/>
    </row>
    <row r="85" spans="1:18" x14ac:dyDescent="0.25">
      <c r="A85" s="96"/>
      <c r="B85" s="93"/>
      <c r="C85" s="151" t="s">
        <v>176</v>
      </c>
      <c r="D85" s="151"/>
      <c r="E85" s="151"/>
      <c r="F85" s="151"/>
      <c r="G85" s="151"/>
      <c r="H85" s="151"/>
      <c r="I85" s="151"/>
      <c r="J85" s="151"/>
      <c r="K85" s="151"/>
      <c r="L85" s="151"/>
      <c r="M85" s="151"/>
      <c r="N85" s="151"/>
      <c r="O85" s="151"/>
      <c r="P85" s="105">
        <v>201.86</v>
      </c>
      <c r="Q85" s="36"/>
      <c r="R85" s="36"/>
    </row>
    <row r="86" spans="1:18" x14ac:dyDescent="0.25">
      <c r="A86" s="96"/>
      <c r="B86" s="93"/>
      <c r="C86" s="151" t="s">
        <v>177</v>
      </c>
      <c r="D86" s="151"/>
      <c r="E86" s="151"/>
      <c r="F86" s="151"/>
      <c r="G86" s="151"/>
      <c r="H86" s="151"/>
      <c r="I86" s="151"/>
      <c r="J86" s="151"/>
      <c r="K86" s="151"/>
      <c r="L86" s="151"/>
      <c r="M86" s="151"/>
      <c r="N86" s="151"/>
      <c r="O86" s="151"/>
      <c r="P86" s="105">
        <v>106.3</v>
      </c>
      <c r="Q86" s="36"/>
      <c r="R86" s="36"/>
    </row>
    <row r="87" spans="1:18" x14ac:dyDescent="0.25">
      <c r="A87" s="96"/>
      <c r="B87" s="93"/>
      <c r="C87" s="149" t="s">
        <v>178</v>
      </c>
      <c r="D87" s="149"/>
      <c r="E87" s="149"/>
      <c r="F87" s="149"/>
      <c r="G87" s="149"/>
      <c r="H87" s="149"/>
      <c r="I87" s="149"/>
      <c r="J87" s="149"/>
      <c r="K87" s="149"/>
      <c r="L87" s="149"/>
      <c r="M87" s="149"/>
      <c r="N87" s="149"/>
      <c r="O87" s="149"/>
      <c r="P87" s="104">
        <v>524.79</v>
      </c>
      <c r="Q87" s="36"/>
      <c r="R87" s="36"/>
    </row>
    <row r="88" spans="1:18" x14ac:dyDescent="0.25">
      <c r="A88" s="96"/>
      <c r="B88" s="93"/>
      <c r="C88" s="149" t="s">
        <v>179</v>
      </c>
      <c r="D88" s="149"/>
      <c r="E88" s="149"/>
      <c r="F88" s="149"/>
      <c r="G88" s="149"/>
      <c r="H88" s="149"/>
      <c r="I88" s="149"/>
      <c r="J88" s="149"/>
      <c r="K88" s="149"/>
      <c r="L88" s="149"/>
      <c r="M88" s="149"/>
      <c r="N88" s="149"/>
      <c r="O88" s="149"/>
      <c r="P88" s="106"/>
      <c r="Q88" s="36"/>
      <c r="R88" s="36"/>
    </row>
    <row r="89" spans="1:18" x14ac:dyDescent="0.25">
      <c r="A89" s="96"/>
      <c r="B89" s="93"/>
      <c r="C89" s="151" t="s">
        <v>180</v>
      </c>
      <c r="D89" s="151"/>
      <c r="E89" s="151"/>
      <c r="F89" s="151"/>
      <c r="G89" s="151"/>
      <c r="H89" s="151"/>
      <c r="I89" s="151"/>
      <c r="J89" s="151"/>
      <c r="K89" s="107">
        <v>0.58511999999999997</v>
      </c>
      <c r="L89" s="153"/>
      <c r="M89" s="153"/>
      <c r="N89" s="153"/>
      <c r="O89" s="153"/>
      <c r="P89" s="105"/>
      <c r="Q89" s="36"/>
      <c r="R89" s="36"/>
    </row>
    <row r="90" spans="1:18" ht="15.75" thickBot="1" x14ac:dyDescent="0.3">
      <c r="A90" s="96"/>
      <c r="B90" s="93"/>
      <c r="C90" s="154" t="s">
        <v>181</v>
      </c>
      <c r="D90" s="154"/>
      <c r="E90" s="154"/>
      <c r="F90" s="154"/>
      <c r="G90" s="154"/>
      <c r="H90" s="154"/>
      <c r="I90" s="154"/>
      <c r="J90" s="154"/>
      <c r="K90" s="107">
        <v>8.4000000000000003E-4</v>
      </c>
      <c r="L90" s="155"/>
      <c r="M90" s="155"/>
      <c r="N90" s="155"/>
      <c r="O90" s="155"/>
      <c r="P90" s="105"/>
      <c r="Q90" s="36"/>
      <c r="R90" s="36"/>
    </row>
    <row r="91" spans="1:18" ht="15.75" thickBot="1" x14ac:dyDescent="0.3">
      <c r="A91" s="146" t="s">
        <v>182</v>
      </c>
      <c r="B91" s="147"/>
      <c r="C91" s="147"/>
      <c r="D91" s="147"/>
      <c r="E91" s="147"/>
      <c r="F91" s="147"/>
      <c r="G91" s="147"/>
      <c r="H91" s="147"/>
      <c r="I91" s="147"/>
      <c r="J91" s="147"/>
      <c r="K91" s="147"/>
      <c r="L91" s="147"/>
      <c r="M91" s="147"/>
      <c r="N91" s="147"/>
      <c r="O91" s="147"/>
      <c r="P91" s="148"/>
      <c r="Q91" s="36"/>
      <c r="R91" s="36"/>
    </row>
    <row r="92" spans="1:18" ht="22.5" customHeight="1" x14ac:dyDescent="0.25">
      <c r="A92" s="84">
        <v>3</v>
      </c>
      <c r="B92" s="83" t="s">
        <v>183</v>
      </c>
      <c r="C92" s="150" t="s">
        <v>184</v>
      </c>
      <c r="D92" s="150"/>
      <c r="E92" s="150"/>
      <c r="F92" s="150"/>
      <c r="G92" s="150"/>
      <c r="H92" s="85" t="s">
        <v>185</v>
      </c>
      <c r="I92" s="85">
        <v>1</v>
      </c>
      <c r="J92" s="85">
        <v>1</v>
      </c>
      <c r="K92" s="85">
        <v>1</v>
      </c>
      <c r="L92" s="86"/>
      <c r="M92" s="85"/>
      <c r="N92" s="86"/>
      <c r="O92" s="85"/>
      <c r="P92" s="87"/>
      <c r="Q92" s="36"/>
      <c r="R92" s="36"/>
    </row>
    <row r="93" spans="1:18" ht="56.25" x14ac:dyDescent="0.25">
      <c r="A93" s="88"/>
      <c r="B93" s="89" t="s">
        <v>127</v>
      </c>
      <c r="C93" s="151" t="s">
        <v>128</v>
      </c>
      <c r="D93" s="151"/>
      <c r="E93" s="151"/>
      <c r="F93" s="151"/>
      <c r="G93" s="151"/>
      <c r="H93" s="151"/>
      <c r="I93" s="151"/>
      <c r="J93" s="151"/>
      <c r="K93" s="151"/>
      <c r="L93" s="151"/>
      <c r="M93" s="151"/>
      <c r="N93" s="151"/>
      <c r="O93" s="151"/>
      <c r="P93" s="152"/>
      <c r="Q93" s="36"/>
      <c r="R93" s="36"/>
    </row>
    <row r="94" spans="1:18" x14ac:dyDescent="0.25">
      <c r="A94" s="91"/>
      <c r="B94" s="92">
        <v>1</v>
      </c>
      <c r="C94" s="116" t="s">
        <v>129</v>
      </c>
      <c r="D94" s="116"/>
      <c r="E94" s="116"/>
      <c r="F94" s="116"/>
      <c r="G94" s="116"/>
      <c r="H94" s="69" t="s">
        <v>130</v>
      </c>
      <c r="I94" s="93"/>
      <c r="J94" s="93"/>
      <c r="K94" s="69">
        <v>0.84</v>
      </c>
      <c r="L94" s="93"/>
      <c r="M94" s="93"/>
      <c r="N94" s="93"/>
      <c r="O94" s="93"/>
      <c r="P94" s="94">
        <v>340.89</v>
      </c>
      <c r="Q94" s="36"/>
      <c r="R94" s="36"/>
    </row>
    <row r="95" spans="1:18" x14ac:dyDescent="0.25">
      <c r="A95" s="95"/>
      <c r="B95" s="92" t="s">
        <v>186</v>
      </c>
      <c r="C95" s="116" t="s">
        <v>187</v>
      </c>
      <c r="D95" s="116"/>
      <c r="E95" s="116"/>
      <c r="F95" s="116"/>
      <c r="G95" s="116"/>
      <c r="H95" s="69" t="s">
        <v>130</v>
      </c>
      <c r="I95" s="69">
        <v>0.7</v>
      </c>
      <c r="J95" s="69">
        <v>1.2</v>
      </c>
      <c r="K95" s="69">
        <v>0.84</v>
      </c>
      <c r="L95" s="93"/>
      <c r="M95" s="93"/>
      <c r="N95" s="92">
        <v>405.82</v>
      </c>
      <c r="O95" s="93"/>
      <c r="P95" s="94">
        <v>340.89</v>
      </c>
      <c r="Q95" s="36"/>
      <c r="R95" s="36"/>
    </row>
    <row r="96" spans="1:18" x14ac:dyDescent="0.25">
      <c r="A96" s="91"/>
      <c r="B96" s="92">
        <v>2</v>
      </c>
      <c r="C96" s="116" t="s">
        <v>133</v>
      </c>
      <c r="D96" s="116"/>
      <c r="E96" s="116"/>
      <c r="F96" s="116"/>
      <c r="G96" s="116"/>
      <c r="H96" s="93"/>
      <c r="I96" s="93"/>
      <c r="J96" s="93"/>
      <c r="K96" s="93"/>
      <c r="L96" s="93"/>
      <c r="M96" s="93"/>
      <c r="N96" s="93"/>
      <c r="O96" s="93"/>
      <c r="P96" s="94">
        <v>26.08</v>
      </c>
      <c r="Q96" s="36"/>
      <c r="R96" s="36"/>
    </row>
    <row r="97" spans="1:18" x14ac:dyDescent="0.25">
      <c r="A97" s="91"/>
      <c r="B97" s="93"/>
      <c r="C97" s="116" t="s">
        <v>134</v>
      </c>
      <c r="D97" s="116"/>
      <c r="E97" s="116"/>
      <c r="F97" s="116"/>
      <c r="G97" s="116"/>
      <c r="H97" s="69" t="s">
        <v>130</v>
      </c>
      <c r="I97" s="93"/>
      <c r="J97" s="93"/>
      <c r="K97" s="69">
        <v>2.4E-2</v>
      </c>
      <c r="L97" s="93"/>
      <c r="M97" s="93"/>
      <c r="N97" s="93"/>
      <c r="O97" s="93"/>
      <c r="P97" s="94">
        <v>11.08</v>
      </c>
      <c r="Q97" s="36"/>
      <c r="R97" s="36"/>
    </row>
    <row r="98" spans="1:18" ht="22.5" x14ac:dyDescent="0.25">
      <c r="A98" s="95"/>
      <c r="B98" s="92" t="s">
        <v>188</v>
      </c>
      <c r="C98" s="116" t="s">
        <v>189</v>
      </c>
      <c r="D98" s="116"/>
      <c r="E98" s="116"/>
      <c r="F98" s="116"/>
      <c r="G98" s="116"/>
      <c r="H98" s="69" t="s">
        <v>137</v>
      </c>
      <c r="I98" s="69">
        <v>0.01</v>
      </c>
      <c r="J98" s="69">
        <v>1.2</v>
      </c>
      <c r="K98" s="69">
        <v>1.2E-2</v>
      </c>
      <c r="L98" s="93"/>
      <c r="M98" s="93"/>
      <c r="N98" s="108">
        <v>1581.17</v>
      </c>
      <c r="O98" s="93"/>
      <c r="P98" s="94">
        <v>18.97</v>
      </c>
      <c r="Q98" s="36"/>
      <c r="R98" s="36"/>
    </row>
    <row r="99" spans="1:18" x14ac:dyDescent="0.25">
      <c r="A99" s="95"/>
      <c r="B99" s="92" t="s">
        <v>190</v>
      </c>
      <c r="C99" s="116" t="s">
        <v>191</v>
      </c>
      <c r="D99" s="116"/>
      <c r="E99" s="116"/>
      <c r="F99" s="116"/>
      <c r="G99" s="116"/>
      <c r="H99" s="69" t="s">
        <v>130</v>
      </c>
      <c r="I99" s="69">
        <v>0.01</v>
      </c>
      <c r="J99" s="69">
        <v>1.2</v>
      </c>
      <c r="K99" s="69">
        <v>1.2E-2</v>
      </c>
      <c r="L99" s="93"/>
      <c r="M99" s="93"/>
      <c r="N99" s="92">
        <v>529.33000000000004</v>
      </c>
      <c r="O99" s="93"/>
      <c r="P99" s="94">
        <v>6.35</v>
      </c>
      <c r="Q99" s="36"/>
      <c r="R99" s="36"/>
    </row>
    <row r="100" spans="1:18" ht="22.5" x14ac:dyDescent="0.25">
      <c r="A100" s="95"/>
      <c r="B100" s="92" t="s">
        <v>192</v>
      </c>
      <c r="C100" s="116" t="s">
        <v>193</v>
      </c>
      <c r="D100" s="116"/>
      <c r="E100" s="116"/>
      <c r="F100" s="116"/>
      <c r="G100" s="116"/>
      <c r="H100" s="69" t="s">
        <v>137</v>
      </c>
      <c r="I100" s="69">
        <v>0.01</v>
      </c>
      <c r="J100" s="69">
        <v>1.2</v>
      </c>
      <c r="K100" s="69">
        <v>1.2E-2</v>
      </c>
      <c r="L100" s="89">
        <v>477.92</v>
      </c>
      <c r="M100" s="79">
        <v>1.24</v>
      </c>
      <c r="N100" s="92">
        <v>592.62</v>
      </c>
      <c r="O100" s="93"/>
      <c r="P100" s="94">
        <v>7.11</v>
      </c>
      <c r="Q100" s="36"/>
      <c r="R100" s="36"/>
    </row>
    <row r="101" spans="1:18" x14ac:dyDescent="0.25">
      <c r="A101" s="95"/>
      <c r="B101" s="92" t="s">
        <v>194</v>
      </c>
      <c r="C101" s="116" t="s">
        <v>195</v>
      </c>
      <c r="D101" s="116"/>
      <c r="E101" s="116"/>
      <c r="F101" s="116"/>
      <c r="G101" s="116"/>
      <c r="H101" s="69" t="s">
        <v>130</v>
      </c>
      <c r="I101" s="69">
        <v>0.01</v>
      </c>
      <c r="J101" s="69">
        <v>1.2</v>
      </c>
      <c r="K101" s="69">
        <v>1.2E-2</v>
      </c>
      <c r="L101" s="93"/>
      <c r="M101" s="93"/>
      <c r="N101" s="92">
        <v>394.05</v>
      </c>
      <c r="O101" s="93"/>
      <c r="P101" s="94">
        <v>4.7300000000000004</v>
      </c>
      <c r="Q101" s="36"/>
      <c r="R101" s="36"/>
    </row>
    <row r="102" spans="1:18" x14ac:dyDescent="0.25">
      <c r="A102" s="91"/>
      <c r="B102" s="92">
        <v>4</v>
      </c>
      <c r="C102" s="116" t="s">
        <v>196</v>
      </c>
      <c r="D102" s="116"/>
      <c r="E102" s="116"/>
      <c r="F102" s="116"/>
      <c r="G102" s="116"/>
      <c r="H102" s="93"/>
      <c r="I102" s="93"/>
      <c r="J102" s="93"/>
      <c r="K102" s="93"/>
      <c r="L102" s="93"/>
      <c r="M102" s="93"/>
      <c r="N102" s="93"/>
      <c r="O102" s="93"/>
      <c r="P102" s="94">
        <v>4.55</v>
      </c>
      <c r="Q102" s="36"/>
      <c r="R102" s="36"/>
    </row>
    <row r="103" spans="1:18" ht="23.25" thickBot="1" x14ac:dyDescent="0.3">
      <c r="A103" s="95"/>
      <c r="B103" s="92" t="s">
        <v>197</v>
      </c>
      <c r="C103" s="117" t="s">
        <v>198</v>
      </c>
      <c r="D103" s="117"/>
      <c r="E103" s="117"/>
      <c r="F103" s="117"/>
      <c r="G103" s="117"/>
      <c r="H103" s="69" t="s">
        <v>199</v>
      </c>
      <c r="I103" s="69">
        <v>3.0000000000000001E-5</v>
      </c>
      <c r="J103" s="93"/>
      <c r="K103" s="69">
        <v>3.0000000000000001E-5</v>
      </c>
      <c r="L103" s="109">
        <v>127406</v>
      </c>
      <c r="M103" s="79">
        <v>1.19</v>
      </c>
      <c r="N103" s="108">
        <v>151613.14000000001</v>
      </c>
      <c r="O103" s="93"/>
      <c r="P103" s="94">
        <v>4.55</v>
      </c>
      <c r="Q103" s="36"/>
      <c r="R103" s="36"/>
    </row>
    <row r="104" spans="1:18" x14ac:dyDescent="0.25">
      <c r="A104" s="96"/>
      <c r="B104" s="93"/>
      <c r="C104" s="150" t="s">
        <v>140</v>
      </c>
      <c r="D104" s="150"/>
      <c r="E104" s="150"/>
      <c r="F104" s="150"/>
      <c r="G104" s="150"/>
      <c r="H104" s="98"/>
      <c r="I104" s="98"/>
      <c r="J104" s="98"/>
      <c r="K104" s="98"/>
      <c r="L104" s="99"/>
      <c r="M104" s="98"/>
      <c r="N104" s="99"/>
      <c r="O104" s="98"/>
      <c r="P104" s="100">
        <v>382.6</v>
      </c>
      <c r="Q104" s="36"/>
      <c r="R104" s="36"/>
    </row>
    <row r="105" spans="1:18" ht="33.75" x14ac:dyDescent="0.25">
      <c r="A105" s="103">
        <v>45660</v>
      </c>
      <c r="B105" s="92" t="s">
        <v>154</v>
      </c>
      <c r="C105" s="116" t="s">
        <v>155</v>
      </c>
      <c r="D105" s="116"/>
      <c r="E105" s="116"/>
      <c r="F105" s="116"/>
      <c r="G105" s="116"/>
      <c r="H105" s="69" t="s">
        <v>144</v>
      </c>
      <c r="I105" s="69">
        <v>2</v>
      </c>
      <c r="J105" s="93"/>
      <c r="K105" s="69">
        <v>2</v>
      </c>
      <c r="L105" s="93"/>
      <c r="M105" s="93"/>
      <c r="N105" s="93"/>
      <c r="O105" s="93"/>
      <c r="P105" s="94">
        <v>5.68</v>
      </c>
      <c r="Q105" s="36"/>
      <c r="R105" s="36"/>
    </row>
    <row r="106" spans="1:18" x14ac:dyDescent="0.25">
      <c r="A106" s="95"/>
      <c r="B106" s="93"/>
      <c r="C106" s="116" t="s">
        <v>141</v>
      </c>
      <c r="D106" s="116"/>
      <c r="E106" s="116"/>
      <c r="F106" s="116"/>
      <c r="G106" s="116"/>
      <c r="H106" s="93"/>
      <c r="I106" s="93"/>
      <c r="J106" s="93"/>
      <c r="K106" s="93"/>
      <c r="L106" s="93"/>
      <c r="M106" s="93"/>
      <c r="N106" s="93"/>
      <c r="O106" s="93"/>
      <c r="P106" s="94">
        <v>351.97</v>
      </c>
      <c r="Q106" s="36"/>
      <c r="R106" s="36"/>
    </row>
    <row r="107" spans="1:18" ht="22.5" x14ac:dyDescent="0.25">
      <c r="A107" s="95"/>
      <c r="B107" s="92" t="s">
        <v>156</v>
      </c>
      <c r="C107" s="116" t="s">
        <v>157</v>
      </c>
      <c r="D107" s="116"/>
      <c r="E107" s="116"/>
      <c r="F107" s="116"/>
      <c r="G107" s="116"/>
      <c r="H107" s="69" t="s">
        <v>144</v>
      </c>
      <c r="I107" s="69">
        <v>97</v>
      </c>
      <c r="J107" s="93"/>
      <c r="K107" s="69">
        <v>97</v>
      </c>
      <c r="L107" s="93"/>
      <c r="M107" s="93"/>
      <c r="N107" s="93"/>
      <c r="O107" s="93"/>
      <c r="P107" s="94">
        <v>341.41</v>
      </c>
      <c r="Q107" s="36"/>
      <c r="R107" s="36"/>
    </row>
    <row r="108" spans="1:18" ht="23.25" thickBot="1" x14ac:dyDescent="0.3">
      <c r="A108" s="95"/>
      <c r="B108" s="92" t="s">
        <v>158</v>
      </c>
      <c r="C108" s="117" t="s">
        <v>159</v>
      </c>
      <c r="D108" s="117"/>
      <c r="E108" s="117"/>
      <c r="F108" s="117"/>
      <c r="G108" s="117"/>
      <c r="H108" s="69" t="s">
        <v>144</v>
      </c>
      <c r="I108" s="69">
        <v>51</v>
      </c>
      <c r="J108" s="93"/>
      <c r="K108" s="69">
        <v>51</v>
      </c>
      <c r="L108" s="93"/>
      <c r="M108" s="93"/>
      <c r="N108" s="93"/>
      <c r="O108" s="93"/>
      <c r="P108" s="94">
        <v>179.5</v>
      </c>
      <c r="Q108" s="36"/>
      <c r="R108" s="36"/>
    </row>
    <row r="109" spans="1:18" ht="15.75" thickBot="1" x14ac:dyDescent="0.3">
      <c r="A109" s="84"/>
      <c r="B109" s="93"/>
      <c r="C109" s="147" t="s">
        <v>147</v>
      </c>
      <c r="D109" s="147"/>
      <c r="E109" s="147"/>
      <c r="F109" s="147"/>
      <c r="G109" s="147"/>
      <c r="H109" s="98"/>
      <c r="I109" s="98"/>
      <c r="J109" s="98"/>
      <c r="K109" s="98"/>
      <c r="L109" s="99"/>
      <c r="M109" s="98"/>
      <c r="N109" s="99">
        <v>909.19</v>
      </c>
      <c r="O109" s="98"/>
      <c r="P109" s="100">
        <v>909.19</v>
      </c>
      <c r="Q109" s="36"/>
      <c r="R109" s="36"/>
    </row>
    <row r="110" spans="1:18" ht="33.75" customHeight="1" x14ac:dyDescent="0.25">
      <c r="A110" s="102">
        <v>4</v>
      </c>
      <c r="B110" s="97" t="s">
        <v>200</v>
      </c>
      <c r="C110" s="150" t="s">
        <v>201</v>
      </c>
      <c r="D110" s="150"/>
      <c r="E110" s="150"/>
      <c r="F110" s="150"/>
      <c r="G110" s="150"/>
      <c r="H110" s="98" t="s">
        <v>202</v>
      </c>
      <c r="I110" s="98">
        <v>0.04</v>
      </c>
      <c r="J110" s="98">
        <v>1</v>
      </c>
      <c r="K110" s="98">
        <v>0.04</v>
      </c>
      <c r="L110" s="99"/>
      <c r="M110" s="98"/>
      <c r="N110" s="99"/>
      <c r="O110" s="98"/>
      <c r="P110" s="100"/>
      <c r="Q110" s="36"/>
      <c r="R110" s="36"/>
    </row>
    <row r="111" spans="1:18" ht="56.25" x14ac:dyDescent="0.25">
      <c r="A111" s="88"/>
      <c r="B111" s="89" t="s">
        <v>127</v>
      </c>
      <c r="C111" s="151" t="s">
        <v>128</v>
      </c>
      <c r="D111" s="151"/>
      <c r="E111" s="151"/>
      <c r="F111" s="151"/>
      <c r="G111" s="151"/>
      <c r="H111" s="151"/>
      <c r="I111" s="151"/>
      <c r="J111" s="151"/>
      <c r="K111" s="151"/>
      <c r="L111" s="151"/>
      <c r="M111" s="151"/>
      <c r="N111" s="151"/>
      <c r="O111" s="151"/>
      <c r="P111" s="152"/>
      <c r="Q111" s="36"/>
      <c r="R111" s="36"/>
    </row>
    <row r="112" spans="1:18" x14ac:dyDescent="0.25">
      <c r="A112" s="91"/>
      <c r="B112" s="92">
        <v>1</v>
      </c>
      <c r="C112" s="116" t="s">
        <v>129</v>
      </c>
      <c r="D112" s="116"/>
      <c r="E112" s="116"/>
      <c r="F112" s="116"/>
      <c r="G112" s="116"/>
      <c r="H112" s="69" t="s">
        <v>130</v>
      </c>
      <c r="I112" s="93"/>
      <c r="J112" s="93"/>
      <c r="K112" s="69">
        <v>0.99839999999999995</v>
      </c>
      <c r="L112" s="93"/>
      <c r="M112" s="93"/>
      <c r="N112" s="93"/>
      <c r="O112" s="93"/>
      <c r="P112" s="94">
        <v>384.61</v>
      </c>
      <c r="Q112" s="36"/>
      <c r="R112" s="36"/>
    </row>
    <row r="113" spans="1:18" x14ac:dyDescent="0.25">
      <c r="A113" s="95"/>
      <c r="B113" s="92" t="s">
        <v>152</v>
      </c>
      <c r="C113" s="116" t="s">
        <v>153</v>
      </c>
      <c r="D113" s="116"/>
      <c r="E113" s="116"/>
      <c r="F113" s="116"/>
      <c r="G113" s="116"/>
      <c r="H113" s="69" t="s">
        <v>130</v>
      </c>
      <c r="I113" s="69">
        <v>20.8</v>
      </c>
      <c r="J113" s="69">
        <v>1.2</v>
      </c>
      <c r="K113" s="69">
        <v>0.99839999999999995</v>
      </c>
      <c r="L113" s="93"/>
      <c r="M113" s="93"/>
      <c r="N113" s="92">
        <v>385.23</v>
      </c>
      <c r="O113" s="93"/>
      <c r="P113" s="94">
        <v>384.61</v>
      </c>
      <c r="Q113" s="36"/>
      <c r="R113" s="36"/>
    </row>
    <row r="114" spans="1:18" x14ac:dyDescent="0.25">
      <c r="A114" s="91"/>
      <c r="B114" s="92">
        <v>2</v>
      </c>
      <c r="C114" s="116" t="s">
        <v>133</v>
      </c>
      <c r="D114" s="116"/>
      <c r="E114" s="116"/>
      <c r="F114" s="116"/>
      <c r="G114" s="116"/>
      <c r="H114" s="93"/>
      <c r="I114" s="93"/>
      <c r="J114" s="93"/>
      <c r="K114" s="93"/>
      <c r="L114" s="93"/>
      <c r="M114" s="93"/>
      <c r="N114" s="93"/>
      <c r="O114" s="93"/>
      <c r="P114" s="94">
        <v>24.25</v>
      </c>
      <c r="Q114" s="36"/>
      <c r="R114" s="36"/>
    </row>
    <row r="115" spans="1:18" x14ac:dyDescent="0.25">
      <c r="A115" s="91"/>
      <c r="B115" s="93"/>
      <c r="C115" s="116" t="s">
        <v>134</v>
      </c>
      <c r="D115" s="116"/>
      <c r="E115" s="116"/>
      <c r="F115" s="116"/>
      <c r="G115" s="116"/>
      <c r="H115" s="69" t="s">
        <v>130</v>
      </c>
      <c r="I115" s="93"/>
      <c r="J115" s="93"/>
      <c r="K115" s="69">
        <v>1.9199999999999998E-2</v>
      </c>
      <c r="L115" s="93"/>
      <c r="M115" s="93"/>
      <c r="N115" s="93"/>
      <c r="O115" s="93"/>
      <c r="P115" s="94">
        <v>8.86</v>
      </c>
      <c r="Q115" s="36"/>
      <c r="R115" s="36"/>
    </row>
    <row r="116" spans="1:18" ht="22.5" x14ac:dyDescent="0.25">
      <c r="A116" s="95"/>
      <c r="B116" s="92" t="s">
        <v>188</v>
      </c>
      <c r="C116" s="116" t="s">
        <v>189</v>
      </c>
      <c r="D116" s="116"/>
      <c r="E116" s="116"/>
      <c r="F116" s="116"/>
      <c r="G116" s="116"/>
      <c r="H116" s="69" t="s">
        <v>137</v>
      </c>
      <c r="I116" s="69">
        <v>0.2</v>
      </c>
      <c r="J116" s="69">
        <v>1.2</v>
      </c>
      <c r="K116" s="69">
        <v>9.5999999999999992E-3</v>
      </c>
      <c r="L116" s="93"/>
      <c r="M116" s="93"/>
      <c r="N116" s="108">
        <v>1581.17</v>
      </c>
      <c r="O116" s="93"/>
      <c r="P116" s="94">
        <v>15.18</v>
      </c>
      <c r="Q116" s="36"/>
      <c r="R116" s="36"/>
    </row>
    <row r="117" spans="1:18" x14ac:dyDescent="0.25">
      <c r="A117" s="95"/>
      <c r="B117" s="92" t="s">
        <v>190</v>
      </c>
      <c r="C117" s="116" t="s">
        <v>191</v>
      </c>
      <c r="D117" s="116"/>
      <c r="E117" s="116"/>
      <c r="F117" s="116"/>
      <c r="G117" s="116"/>
      <c r="H117" s="69" t="s">
        <v>130</v>
      </c>
      <c r="I117" s="69">
        <v>0.2</v>
      </c>
      <c r="J117" s="69">
        <v>1.2</v>
      </c>
      <c r="K117" s="69">
        <v>9.5999999999999992E-3</v>
      </c>
      <c r="L117" s="93"/>
      <c r="M117" s="93"/>
      <c r="N117" s="92">
        <v>529.33000000000004</v>
      </c>
      <c r="O117" s="93"/>
      <c r="P117" s="94">
        <v>5.08</v>
      </c>
      <c r="Q117" s="36"/>
      <c r="R117" s="36"/>
    </row>
    <row r="118" spans="1:18" ht="22.5" x14ac:dyDescent="0.25">
      <c r="A118" s="95"/>
      <c r="B118" s="92" t="s">
        <v>203</v>
      </c>
      <c r="C118" s="116" t="s">
        <v>204</v>
      </c>
      <c r="D118" s="116"/>
      <c r="E118" s="116"/>
      <c r="F118" s="116"/>
      <c r="G118" s="116"/>
      <c r="H118" s="69" t="s">
        <v>137</v>
      </c>
      <c r="I118" s="69">
        <v>4.9000000000000004</v>
      </c>
      <c r="J118" s="69">
        <v>1.2</v>
      </c>
      <c r="K118" s="69">
        <v>0.23519999999999999</v>
      </c>
      <c r="L118" s="89">
        <v>1.75</v>
      </c>
      <c r="M118" s="79">
        <v>1.42</v>
      </c>
      <c r="N118" s="92">
        <v>2.4900000000000002</v>
      </c>
      <c r="O118" s="93"/>
      <c r="P118" s="94">
        <v>0.59</v>
      </c>
      <c r="Q118" s="36"/>
      <c r="R118" s="36"/>
    </row>
    <row r="119" spans="1:18" ht="22.5" customHeight="1" x14ac:dyDescent="0.25">
      <c r="A119" s="95"/>
      <c r="B119" s="92" t="s">
        <v>205</v>
      </c>
      <c r="C119" s="116" t="s">
        <v>206</v>
      </c>
      <c r="D119" s="116"/>
      <c r="E119" s="116"/>
      <c r="F119" s="116"/>
      <c r="G119" s="116"/>
      <c r="H119" s="69" t="s">
        <v>137</v>
      </c>
      <c r="I119" s="69">
        <v>4.9000000000000004</v>
      </c>
      <c r="J119" s="69">
        <v>1.2</v>
      </c>
      <c r="K119" s="69">
        <v>0.23519999999999999</v>
      </c>
      <c r="L119" s="89">
        <v>8.84</v>
      </c>
      <c r="M119" s="79">
        <v>1.34</v>
      </c>
      <c r="N119" s="92">
        <v>11.85</v>
      </c>
      <c r="O119" s="93"/>
      <c r="P119" s="94">
        <v>2.79</v>
      </c>
      <c r="Q119" s="36"/>
      <c r="R119" s="36"/>
    </row>
    <row r="120" spans="1:18" ht="22.5" x14ac:dyDescent="0.25">
      <c r="A120" s="95"/>
      <c r="B120" s="92" t="s">
        <v>192</v>
      </c>
      <c r="C120" s="116" t="s">
        <v>193</v>
      </c>
      <c r="D120" s="116"/>
      <c r="E120" s="116"/>
      <c r="F120" s="116"/>
      <c r="G120" s="116"/>
      <c r="H120" s="69" t="s">
        <v>137</v>
      </c>
      <c r="I120" s="69">
        <v>0.2</v>
      </c>
      <c r="J120" s="69">
        <v>1.2</v>
      </c>
      <c r="K120" s="69">
        <v>9.5999999999999992E-3</v>
      </c>
      <c r="L120" s="89">
        <v>477.92</v>
      </c>
      <c r="M120" s="79">
        <v>1.24</v>
      </c>
      <c r="N120" s="92">
        <v>592.62</v>
      </c>
      <c r="O120" s="93"/>
      <c r="P120" s="94">
        <v>5.69</v>
      </c>
      <c r="Q120" s="36"/>
      <c r="R120" s="36"/>
    </row>
    <row r="121" spans="1:18" x14ac:dyDescent="0.25">
      <c r="A121" s="95"/>
      <c r="B121" s="92" t="s">
        <v>194</v>
      </c>
      <c r="C121" s="116" t="s">
        <v>195</v>
      </c>
      <c r="D121" s="116"/>
      <c r="E121" s="116"/>
      <c r="F121" s="116"/>
      <c r="G121" s="116"/>
      <c r="H121" s="69" t="s">
        <v>130</v>
      </c>
      <c r="I121" s="69">
        <v>0.2</v>
      </c>
      <c r="J121" s="69">
        <v>1.2</v>
      </c>
      <c r="K121" s="69">
        <v>9.5999999999999992E-3</v>
      </c>
      <c r="L121" s="93"/>
      <c r="M121" s="93"/>
      <c r="N121" s="92">
        <v>394.05</v>
      </c>
      <c r="O121" s="93"/>
      <c r="P121" s="94">
        <v>3.78</v>
      </c>
      <c r="Q121" s="36"/>
      <c r="R121" s="36"/>
    </row>
    <row r="122" spans="1:18" x14ac:dyDescent="0.25">
      <c r="A122" s="91"/>
      <c r="B122" s="92">
        <v>4</v>
      </c>
      <c r="C122" s="116" t="s">
        <v>196</v>
      </c>
      <c r="D122" s="116"/>
      <c r="E122" s="116"/>
      <c r="F122" s="116"/>
      <c r="G122" s="116"/>
      <c r="H122" s="93"/>
      <c r="I122" s="93"/>
      <c r="J122" s="93"/>
      <c r="K122" s="93"/>
      <c r="L122" s="93"/>
      <c r="M122" s="93"/>
      <c r="N122" s="93"/>
      <c r="O122" s="93"/>
      <c r="P122" s="94">
        <v>21.43</v>
      </c>
      <c r="Q122" s="36"/>
      <c r="R122" s="36"/>
    </row>
    <row r="123" spans="1:18" ht="33.75" customHeight="1" x14ac:dyDescent="0.25">
      <c r="A123" s="95"/>
      <c r="B123" s="92" t="s">
        <v>207</v>
      </c>
      <c r="C123" s="116" t="s">
        <v>208</v>
      </c>
      <c r="D123" s="116"/>
      <c r="E123" s="116"/>
      <c r="F123" s="116"/>
      <c r="G123" s="116"/>
      <c r="H123" s="69" t="s">
        <v>209</v>
      </c>
      <c r="I123" s="69">
        <v>0.245</v>
      </c>
      <c r="J123" s="93"/>
      <c r="K123" s="69">
        <v>9.7999999999999997E-3</v>
      </c>
      <c r="L123" s="89">
        <v>37.71</v>
      </c>
      <c r="M123" s="79">
        <v>1.52</v>
      </c>
      <c r="N123" s="92">
        <v>57.32</v>
      </c>
      <c r="O123" s="93"/>
      <c r="P123" s="94">
        <v>0.56000000000000005</v>
      </c>
      <c r="Q123" s="36"/>
      <c r="R123" s="36"/>
    </row>
    <row r="124" spans="1:18" ht="33.75" customHeight="1" x14ac:dyDescent="0.25">
      <c r="A124" s="95"/>
      <c r="B124" s="92" t="s">
        <v>210</v>
      </c>
      <c r="C124" s="116" t="s">
        <v>211</v>
      </c>
      <c r="D124" s="116"/>
      <c r="E124" s="116"/>
      <c r="F124" s="116"/>
      <c r="G124" s="116"/>
      <c r="H124" s="69" t="s">
        <v>199</v>
      </c>
      <c r="I124" s="69">
        <v>6.2E-4</v>
      </c>
      <c r="J124" s="93"/>
      <c r="K124" s="69">
        <v>2.48E-5</v>
      </c>
      <c r="L124" s="109">
        <v>99190.96</v>
      </c>
      <c r="M124" s="79">
        <v>1.19</v>
      </c>
      <c r="N124" s="108">
        <v>118037.24</v>
      </c>
      <c r="O124" s="93"/>
      <c r="P124" s="94">
        <v>2.93</v>
      </c>
      <c r="Q124" s="36"/>
      <c r="R124" s="36"/>
    </row>
    <row r="125" spans="1:18" ht="22.5" customHeight="1" x14ac:dyDescent="0.25">
      <c r="A125" s="95"/>
      <c r="B125" s="92" t="s">
        <v>212</v>
      </c>
      <c r="C125" s="116" t="s">
        <v>213</v>
      </c>
      <c r="D125" s="116"/>
      <c r="E125" s="116"/>
      <c r="F125" s="116"/>
      <c r="G125" s="116"/>
      <c r="H125" s="69" t="s">
        <v>214</v>
      </c>
      <c r="I125" s="69">
        <v>0.25</v>
      </c>
      <c r="J125" s="93"/>
      <c r="K125" s="69">
        <v>0.01</v>
      </c>
      <c r="L125" s="89">
        <v>931.11</v>
      </c>
      <c r="M125" s="79">
        <v>1.61</v>
      </c>
      <c r="N125" s="108">
        <v>1499.09</v>
      </c>
      <c r="O125" s="93"/>
      <c r="P125" s="94">
        <v>14.99</v>
      </c>
      <c r="Q125" s="36"/>
      <c r="R125" s="36"/>
    </row>
    <row r="126" spans="1:18" ht="23.25" thickBot="1" x14ac:dyDescent="0.3">
      <c r="A126" s="95"/>
      <c r="B126" s="92" t="s">
        <v>215</v>
      </c>
      <c r="C126" s="117" t="s">
        <v>216</v>
      </c>
      <c r="D126" s="117"/>
      <c r="E126" s="117"/>
      <c r="F126" s="117"/>
      <c r="G126" s="117"/>
      <c r="H126" s="69" t="s">
        <v>199</v>
      </c>
      <c r="I126" s="69">
        <v>7.2000000000000005E-4</v>
      </c>
      <c r="J126" s="93"/>
      <c r="K126" s="69">
        <v>2.8799999999999999E-5</v>
      </c>
      <c r="L126" s="109">
        <v>82698.14</v>
      </c>
      <c r="M126" s="79">
        <v>1.24</v>
      </c>
      <c r="N126" s="108">
        <v>102545.69</v>
      </c>
      <c r="O126" s="93"/>
      <c r="P126" s="94">
        <v>2.95</v>
      </c>
      <c r="Q126" s="36"/>
      <c r="R126" s="36"/>
    </row>
    <row r="127" spans="1:18" x14ac:dyDescent="0.25">
      <c r="A127" s="96"/>
      <c r="B127" s="93"/>
      <c r="C127" s="150" t="s">
        <v>140</v>
      </c>
      <c r="D127" s="150"/>
      <c r="E127" s="150"/>
      <c r="F127" s="150"/>
      <c r="G127" s="150"/>
      <c r="H127" s="98"/>
      <c r="I127" s="98"/>
      <c r="J127" s="98"/>
      <c r="K127" s="98"/>
      <c r="L127" s="99"/>
      <c r="M127" s="98"/>
      <c r="N127" s="99"/>
      <c r="O127" s="98"/>
      <c r="P127" s="100">
        <v>439.15</v>
      </c>
      <c r="Q127" s="36"/>
      <c r="R127" s="36"/>
    </row>
    <row r="128" spans="1:18" ht="33.75" x14ac:dyDescent="0.25">
      <c r="A128" s="103">
        <v>45661</v>
      </c>
      <c r="B128" s="92" t="s">
        <v>154</v>
      </c>
      <c r="C128" s="116" t="s">
        <v>155</v>
      </c>
      <c r="D128" s="116"/>
      <c r="E128" s="116"/>
      <c r="F128" s="116"/>
      <c r="G128" s="116"/>
      <c r="H128" s="69" t="s">
        <v>144</v>
      </c>
      <c r="I128" s="69">
        <v>2</v>
      </c>
      <c r="J128" s="93"/>
      <c r="K128" s="69">
        <v>2</v>
      </c>
      <c r="L128" s="93"/>
      <c r="M128" s="93"/>
      <c r="N128" s="93"/>
      <c r="O128" s="93"/>
      <c r="P128" s="94">
        <v>6.41</v>
      </c>
      <c r="Q128" s="36"/>
      <c r="R128" s="36"/>
    </row>
    <row r="129" spans="1:18" x14ac:dyDescent="0.25">
      <c r="A129" s="95"/>
      <c r="B129" s="93"/>
      <c r="C129" s="116" t="s">
        <v>141</v>
      </c>
      <c r="D129" s="116"/>
      <c r="E129" s="116"/>
      <c r="F129" s="116"/>
      <c r="G129" s="116"/>
      <c r="H129" s="93"/>
      <c r="I129" s="93"/>
      <c r="J129" s="93"/>
      <c r="K129" s="93"/>
      <c r="L129" s="93"/>
      <c r="M129" s="93"/>
      <c r="N129" s="93"/>
      <c r="O129" s="93"/>
      <c r="P129" s="94">
        <v>393.47</v>
      </c>
      <c r="Q129" s="36"/>
      <c r="R129" s="36"/>
    </row>
    <row r="130" spans="1:18" ht="22.5" x14ac:dyDescent="0.25">
      <c r="A130" s="95"/>
      <c r="B130" s="92" t="s">
        <v>156</v>
      </c>
      <c r="C130" s="116" t="s">
        <v>157</v>
      </c>
      <c r="D130" s="116"/>
      <c r="E130" s="116"/>
      <c r="F130" s="116"/>
      <c r="G130" s="116"/>
      <c r="H130" s="69" t="s">
        <v>144</v>
      </c>
      <c r="I130" s="69">
        <v>97</v>
      </c>
      <c r="J130" s="93"/>
      <c r="K130" s="69">
        <v>97</v>
      </c>
      <c r="L130" s="93"/>
      <c r="M130" s="93"/>
      <c r="N130" s="93"/>
      <c r="O130" s="93"/>
      <c r="P130" s="94">
        <v>381.67</v>
      </c>
      <c r="Q130" s="36"/>
      <c r="R130" s="36"/>
    </row>
    <row r="131" spans="1:18" ht="23.25" thickBot="1" x14ac:dyDescent="0.3">
      <c r="A131" s="95"/>
      <c r="B131" s="92" t="s">
        <v>158</v>
      </c>
      <c r="C131" s="117" t="s">
        <v>159</v>
      </c>
      <c r="D131" s="117"/>
      <c r="E131" s="117"/>
      <c r="F131" s="117"/>
      <c r="G131" s="117"/>
      <c r="H131" s="69" t="s">
        <v>144</v>
      </c>
      <c r="I131" s="69">
        <v>51</v>
      </c>
      <c r="J131" s="93"/>
      <c r="K131" s="69">
        <v>51</v>
      </c>
      <c r="L131" s="93"/>
      <c r="M131" s="93"/>
      <c r="N131" s="93"/>
      <c r="O131" s="93"/>
      <c r="P131" s="94">
        <v>200.67</v>
      </c>
      <c r="Q131" s="36"/>
      <c r="R131" s="36"/>
    </row>
    <row r="132" spans="1:18" x14ac:dyDescent="0.25">
      <c r="A132" s="84"/>
      <c r="B132" s="93"/>
      <c r="C132" s="150" t="s">
        <v>147</v>
      </c>
      <c r="D132" s="150"/>
      <c r="E132" s="150"/>
      <c r="F132" s="150"/>
      <c r="G132" s="150"/>
      <c r="H132" s="98"/>
      <c r="I132" s="98"/>
      <c r="J132" s="98"/>
      <c r="K132" s="98"/>
      <c r="L132" s="99"/>
      <c r="M132" s="98"/>
      <c r="N132" s="101">
        <v>25697.5</v>
      </c>
      <c r="O132" s="98"/>
      <c r="P132" s="110">
        <v>1027.9000000000001</v>
      </c>
      <c r="Q132" s="36"/>
      <c r="R132" s="36"/>
    </row>
    <row r="133" spans="1:18" x14ac:dyDescent="0.25">
      <c r="A133" s="96"/>
      <c r="B133" s="93"/>
      <c r="C133" s="149" t="s">
        <v>217</v>
      </c>
      <c r="D133" s="149"/>
      <c r="E133" s="149"/>
      <c r="F133" s="149"/>
      <c r="G133" s="149"/>
      <c r="H133" s="149"/>
      <c r="I133" s="149"/>
      <c r="J133" s="149"/>
      <c r="K133" s="149"/>
      <c r="L133" s="149"/>
      <c r="M133" s="149"/>
      <c r="N133" s="149"/>
      <c r="O133" s="149"/>
      <c r="P133" s="104"/>
      <c r="Q133" s="36"/>
      <c r="R133" s="36"/>
    </row>
    <row r="134" spans="1:18" x14ac:dyDescent="0.25">
      <c r="A134" s="96"/>
      <c r="B134" s="93"/>
      <c r="C134" s="151" t="s">
        <v>161</v>
      </c>
      <c r="D134" s="151"/>
      <c r="E134" s="151"/>
      <c r="F134" s="151"/>
      <c r="G134" s="151"/>
      <c r="H134" s="151"/>
      <c r="I134" s="151"/>
      <c r="J134" s="151"/>
      <c r="K134" s="151"/>
      <c r="L134" s="151"/>
      <c r="M134" s="151"/>
      <c r="N134" s="151"/>
      <c r="O134" s="151"/>
      <c r="P134" s="105">
        <v>833.84</v>
      </c>
      <c r="Q134" s="36"/>
      <c r="R134" s="36"/>
    </row>
    <row r="135" spans="1:18" x14ac:dyDescent="0.25">
      <c r="A135" s="96"/>
      <c r="B135" s="93"/>
      <c r="C135" s="151" t="s">
        <v>162</v>
      </c>
      <c r="D135" s="151"/>
      <c r="E135" s="151"/>
      <c r="F135" s="151"/>
      <c r="G135" s="151"/>
      <c r="H135" s="151"/>
      <c r="I135" s="151"/>
      <c r="J135" s="151"/>
      <c r="K135" s="151"/>
      <c r="L135" s="151"/>
      <c r="M135" s="151"/>
      <c r="N135" s="151"/>
      <c r="O135" s="151"/>
      <c r="P135" s="105"/>
      <c r="Q135" s="36"/>
      <c r="R135" s="36"/>
    </row>
    <row r="136" spans="1:18" x14ac:dyDescent="0.25">
      <c r="A136" s="96"/>
      <c r="B136" s="93"/>
      <c r="C136" s="151" t="s">
        <v>163</v>
      </c>
      <c r="D136" s="151"/>
      <c r="E136" s="151"/>
      <c r="F136" s="151"/>
      <c r="G136" s="151"/>
      <c r="H136" s="151"/>
      <c r="I136" s="151"/>
      <c r="J136" s="151"/>
      <c r="K136" s="151"/>
      <c r="L136" s="151"/>
      <c r="M136" s="151"/>
      <c r="N136" s="151"/>
      <c r="O136" s="151"/>
      <c r="P136" s="105">
        <v>725.5</v>
      </c>
      <c r="Q136" s="36"/>
      <c r="R136" s="36"/>
    </row>
    <row r="137" spans="1:18" x14ac:dyDescent="0.25">
      <c r="A137" s="96"/>
      <c r="B137" s="93"/>
      <c r="C137" s="151" t="s">
        <v>164</v>
      </c>
      <c r="D137" s="151"/>
      <c r="E137" s="151"/>
      <c r="F137" s="151"/>
      <c r="G137" s="151"/>
      <c r="H137" s="151"/>
      <c r="I137" s="151"/>
      <c r="J137" s="151"/>
      <c r="K137" s="151"/>
      <c r="L137" s="151"/>
      <c r="M137" s="151"/>
      <c r="N137" s="151"/>
      <c r="O137" s="151"/>
      <c r="P137" s="105">
        <v>50.33</v>
      </c>
      <c r="Q137" s="36"/>
      <c r="R137" s="36"/>
    </row>
    <row r="138" spans="1:18" x14ac:dyDescent="0.25">
      <c r="A138" s="96"/>
      <c r="B138" s="93"/>
      <c r="C138" s="151" t="s">
        <v>165</v>
      </c>
      <c r="D138" s="151"/>
      <c r="E138" s="151"/>
      <c r="F138" s="151"/>
      <c r="G138" s="151"/>
      <c r="H138" s="151"/>
      <c r="I138" s="151"/>
      <c r="J138" s="151"/>
      <c r="K138" s="151"/>
      <c r="L138" s="151"/>
      <c r="M138" s="151"/>
      <c r="N138" s="151"/>
      <c r="O138" s="151"/>
      <c r="P138" s="105">
        <v>19.940000000000001</v>
      </c>
      <c r="Q138" s="36"/>
      <c r="R138" s="36"/>
    </row>
    <row r="139" spans="1:18" x14ac:dyDescent="0.25">
      <c r="A139" s="96"/>
      <c r="B139" s="93"/>
      <c r="C139" s="151" t="s">
        <v>166</v>
      </c>
      <c r="D139" s="151"/>
      <c r="E139" s="151"/>
      <c r="F139" s="151"/>
      <c r="G139" s="151"/>
      <c r="H139" s="151"/>
      <c r="I139" s="151"/>
      <c r="J139" s="151"/>
      <c r="K139" s="151"/>
      <c r="L139" s="151"/>
      <c r="M139" s="151"/>
      <c r="N139" s="151"/>
      <c r="O139" s="151"/>
      <c r="P139" s="105">
        <v>38.07</v>
      </c>
      <c r="Q139" s="36"/>
      <c r="R139" s="36"/>
    </row>
    <row r="140" spans="1:18" x14ac:dyDescent="0.25">
      <c r="A140" s="96"/>
      <c r="B140" s="93"/>
      <c r="C140" s="151" t="s">
        <v>173</v>
      </c>
      <c r="D140" s="151"/>
      <c r="E140" s="151"/>
      <c r="F140" s="151"/>
      <c r="G140" s="151"/>
      <c r="H140" s="151"/>
      <c r="I140" s="151"/>
      <c r="J140" s="151"/>
      <c r="K140" s="151"/>
      <c r="L140" s="151"/>
      <c r="M140" s="151"/>
      <c r="N140" s="151"/>
      <c r="O140" s="151"/>
      <c r="P140" s="111">
        <v>1937.09</v>
      </c>
      <c r="Q140" s="36"/>
      <c r="R140" s="36"/>
    </row>
    <row r="141" spans="1:18" x14ac:dyDescent="0.25">
      <c r="A141" s="96"/>
      <c r="B141" s="93"/>
      <c r="C141" s="151" t="s">
        <v>162</v>
      </c>
      <c r="D141" s="151"/>
      <c r="E141" s="151"/>
      <c r="F141" s="151"/>
      <c r="G141" s="151"/>
      <c r="H141" s="151"/>
      <c r="I141" s="151"/>
      <c r="J141" s="151"/>
      <c r="K141" s="151"/>
      <c r="L141" s="151"/>
      <c r="M141" s="151"/>
      <c r="N141" s="151"/>
      <c r="O141" s="151"/>
      <c r="P141" s="105"/>
      <c r="Q141" s="36"/>
      <c r="R141" s="36"/>
    </row>
    <row r="142" spans="1:18" x14ac:dyDescent="0.25">
      <c r="A142" s="96"/>
      <c r="B142" s="93"/>
      <c r="C142" s="151" t="s">
        <v>168</v>
      </c>
      <c r="D142" s="151"/>
      <c r="E142" s="151"/>
      <c r="F142" s="151"/>
      <c r="G142" s="151"/>
      <c r="H142" s="151"/>
      <c r="I142" s="151"/>
      <c r="J142" s="151"/>
      <c r="K142" s="151"/>
      <c r="L142" s="151"/>
      <c r="M142" s="151"/>
      <c r="N142" s="151"/>
      <c r="O142" s="151"/>
      <c r="P142" s="105">
        <v>725.5</v>
      </c>
      <c r="Q142" s="36"/>
      <c r="R142" s="36"/>
    </row>
    <row r="143" spans="1:18" x14ac:dyDescent="0.25">
      <c r="A143" s="96"/>
      <c r="B143" s="93"/>
      <c r="C143" s="151" t="s">
        <v>169</v>
      </c>
      <c r="D143" s="151"/>
      <c r="E143" s="151"/>
      <c r="F143" s="151"/>
      <c r="G143" s="151"/>
      <c r="H143" s="151"/>
      <c r="I143" s="151"/>
      <c r="J143" s="151"/>
      <c r="K143" s="151"/>
      <c r="L143" s="151"/>
      <c r="M143" s="151"/>
      <c r="N143" s="151"/>
      <c r="O143" s="151"/>
      <c r="P143" s="105">
        <v>50.33</v>
      </c>
      <c r="Q143" s="36"/>
      <c r="R143" s="36"/>
    </row>
    <row r="144" spans="1:18" x14ac:dyDescent="0.25">
      <c r="A144" s="96"/>
      <c r="B144" s="93"/>
      <c r="C144" s="151" t="s">
        <v>170</v>
      </c>
      <c r="D144" s="151"/>
      <c r="E144" s="151"/>
      <c r="F144" s="151"/>
      <c r="G144" s="151"/>
      <c r="H144" s="151"/>
      <c r="I144" s="151"/>
      <c r="J144" s="151"/>
      <c r="K144" s="151"/>
      <c r="L144" s="151"/>
      <c r="M144" s="151"/>
      <c r="N144" s="151"/>
      <c r="O144" s="151"/>
      <c r="P144" s="105">
        <v>19.940000000000001</v>
      </c>
      <c r="Q144" s="36"/>
      <c r="R144" s="36"/>
    </row>
    <row r="145" spans="1:18" x14ac:dyDescent="0.25">
      <c r="A145" s="96"/>
      <c r="B145" s="93"/>
      <c r="C145" s="151" t="s">
        <v>174</v>
      </c>
      <c r="D145" s="151"/>
      <c r="E145" s="151"/>
      <c r="F145" s="151"/>
      <c r="G145" s="151"/>
      <c r="H145" s="151"/>
      <c r="I145" s="151"/>
      <c r="J145" s="151"/>
      <c r="K145" s="151"/>
      <c r="L145" s="151"/>
      <c r="M145" s="151"/>
      <c r="N145" s="151"/>
      <c r="O145" s="151"/>
      <c r="P145" s="105">
        <v>38.07</v>
      </c>
      <c r="Q145" s="36"/>
      <c r="R145" s="36"/>
    </row>
    <row r="146" spans="1:18" x14ac:dyDescent="0.25">
      <c r="A146" s="96"/>
      <c r="B146" s="93"/>
      <c r="C146" s="151" t="s">
        <v>171</v>
      </c>
      <c r="D146" s="151"/>
      <c r="E146" s="151"/>
      <c r="F146" s="151"/>
      <c r="G146" s="151"/>
      <c r="H146" s="151"/>
      <c r="I146" s="151"/>
      <c r="J146" s="151"/>
      <c r="K146" s="151"/>
      <c r="L146" s="151"/>
      <c r="M146" s="151"/>
      <c r="N146" s="151"/>
      <c r="O146" s="151"/>
      <c r="P146" s="105">
        <v>723.08</v>
      </c>
      <c r="Q146" s="36"/>
      <c r="R146" s="36"/>
    </row>
    <row r="147" spans="1:18" x14ac:dyDescent="0.25">
      <c r="A147" s="96"/>
      <c r="B147" s="93"/>
      <c r="C147" s="151" t="s">
        <v>172</v>
      </c>
      <c r="D147" s="151"/>
      <c r="E147" s="151"/>
      <c r="F147" s="151"/>
      <c r="G147" s="151"/>
      <c r="H147" s="151"/>
      <c r="I147" s="151"/>
      <c r="J147" s="151"/>
      <c r="K147" s="151"/>
      <c r="L147" s="151"/>
      <c r="M147" s="151"/>
      <c r="N147" s="151"/>
      <c r="O147" s="151"/>
      <c r="P147" s="105">
        <v>380.17</v>
      </c>
      <c r="Q147" s="36"/>
      <c r="R147" s="36"/>
    </row>
    <row r="148" spans="1:18" x14ac:dyDescent="0.25">
      <c r="A148" s="96"/>
      <c r="B148" s="93"/>
      <c r="C148" s="151" t="s">
        <v>175</v>
      </c>
      <c r="D148" s="151"/>
      <c r="E148" s="151"/>
      <c r="F148" s="151"/>
      <c r="G148" s="151"/>
      <c r="H148" s="151"/>
      <c r="I148" s="151"/>
      <c r="J148" s="151"/>
      <c r="K148" s="151"/>
      <c r="L148" s="151"/>
      <c r="M148" s="151"/>
      <c r="N148" s="151"/>
      <c r="O148" s="151"/>
      <c r="P148" s="105">
        <v>745.44</v>
      </c>
      <c r="Q148" s="36"/>
      <c r="R148" s="36"/>
    </row>
    <row r="149" spans="1:18" x14ac:dyDescent="0.25">
      <c r="A149" s="96"/>
      <c r="B149" s="93"/>
      <c r="C149" s="151" t="s">
        <v>176</v>
      </c>
      <c r="D149" s="151"/>
      <c r="E149" s="151"/>
      <c r="F149" s="151"/>
      <c r="G149" s="151"/>
      <c r="H149" s="151"/>
      <c r="I149" s="151"/>
      <c r="J149" s="151"/>
      <c r="K149" s="151"/>
      <c r="L149" s="151"/>
      <c r="M149" s="151"/>
      <c r="N149" s="151"/>
      <c r="O149" s="151"/>
      <c r="P149" s="105">
        <v>723.08</v>
      </c>
      <c r="Q149" s="36"/>
      <c r="R149" s="36"/>
    </row>
    <row r="150" spans="1:18" x14ac:dyDescent="0.25">
      <c r="A150" s="96"/>
      <c r="B150" s="93"/>
      <c r="C150" s="151" t="s">
        <v>177</v>
      </c>
      <c r="D150" s="151"/>
      <c r="E150" s="151"/>
      <c r="F150" s="151"/>
      <c r="G150" s="151"/>
      <c r="H150" s="151"/>
      <c r="I150" s="151"/>
      <c r="J150" s="151"/>
      <c r="K150" s="151"/>
      <c r="L150" s="151"/>
      <c r="M150" s="151"/>
      <c r="N150" s="151"/>
      <c r="O150" s="151"/>
      <c r="P150" s="105">
        <v>380.17</v>
      </c>
      <c r="Q150" s="36"/>
      <c r="R150" s="36"/>
    </row>
    <row r="151" spans="1:18" x14ac:dyDescent="0.25">
      <c r="A151" s="96"/>
      <c r="B151" s="93"/>
      <c r="C151" s="149" t="s">
        <v>218</v>
      </c>
      <c r="D151" s="149"/>
      <c r="E151" s="149"/>
      <c r="F151" s="149"/>
      <c r="G151" s="149"/>
      <c r="H151" s="149"/>
      <c r="I151" s="149"/>
      <c r="J151" s="149"/>
      <c r="K151" s="149"/>
      <c r="L151" s="149"/>
      <c r="M151" s="149"/>
      <c r="N151" s="149"/>
      <c r="O151" s="149"/>
      <c r="P151" s="112">
        <v>1937.09</v>
      </c>
      <c r="Q151" s="36"/>
      <c r="R151" s="36"/>
    </row>
    <row r="152" spans="1:18" x14ac:dyDescent="0.25">
      <c r="A152" s="96"/>
      <c r="B152" s="93"/>
      <c r="C152" s="149" t="s">
        <v>179</v>
      </c>
      <c r="D152" s="149"/>
      <c r="E152" s="149"/>
      <c r="F152" s="149"/>
      <c r="G152" s="149"/>
      <c r="H152" s="149"/>
      <c r="I152" s="149"/>
      <c r="J152" s="149"/>
      <c r="K152" s="149"/>
      <c r="L152" s="149"/>
      <c r="M152" s="149"/>
      <c r="N152" s="149"/>
      <c r="O152" s="149"/>
      <c r="P152" s="106"/>
      <c r="Q152" s="36"/>
      <c r="R152" s="36"/>
    </row>
    <row r="153" spans="1:18" x14ac:dyDescent="0.25">
      <c r="A153" s="96"/>
      <c r="B153" s="93"/>
      <c r="C153" s="151" t="s">
        <v>180</v>
      </c>
      <c r="D153" s="151"/>
      <c r="E153" s="151"/>
      <c r="F153" s="151"/>
      <c r="G153" s="151"/>
      <c r="H153" s="151"/>
      <c r="I153" s="151"/>
      <c r="J153" s="151"/>
      <c r="K153" s="107">
        <v>1.8384</v>
      </c>
      <c r="L153" s="153"/>
      <c r="M153" s="153"/>
      <c r="N153" s="153"/>
      <c r="O153" s="153"/>
      <c r="P153" s="105"/>
      <c r="Q153" s="36"/>
      <c r="R153" s="36"/>
    </row>
    <row r="154" spans="1:18" ht="15.75" thickBot="1" x14ac:dyDescent="0.3">
      <c r="A154" s="96"/>
      <c r="B154" s="93"/>
      <c r="C154" s="154" t="s">
        <v>181</v>
      </c>
      <c r="D154" s="154"/>
      <c r="E154" s="154"/>
      <c r="F154" s="154"/>
      <c r="G154" s="154"/>
      <c r="H154" s="154"/>
      <c r="I154" s="154"/>
      <c r="J154" s="154"/>
      <c r="K154" s="107">
        <v>4.3200000000000002E-2</v>
      </c>
      <c r="L154" s="155"/>
      <c r="M154" s="155"/>
      <c r="N154" s="155"/>
      <c r="O154" s="155"/>
      <c r="P154" s="105"/>
      <c r="Q154" s="36"/>
      <c r="R154" s="36"/>
    </row>
    <row r="155" spans="1:18" ht="15.75" thickBot="1" x14ac:dyDescent="0.3">
      <c r="A155" s="146" t="s">
        <v>219</v>
      </c>
      <c r="B155" s="147"/>
      <c r="C155" s="147"/>
      <c r="D155" s="147"/>
      <c r="E155" s="147"/>
      <c r="F155" s="147"/>
      <c r="G155" s="147"/>
      <c r="H155" s="147"/>
      <c r="I155" s="147"/>
      <c r="J155" s="147"/>
      <c r="K155" s="147"/>
      <c r="L155" s="147"/>
      <c r="M155" s="147"/>
      <c r="N155" s="147"/>
      <c r="O155" s="147"/>
      <c r="P155" s="148"/>
      <c r="Q155" s="36"/>
      <c r="R155" s="36"/>
    </row>
    <row r="156" spans="1:18" ht="33.75" customHeight="1" x14ac:dyDescent="0.25">
      <c r="A156" s="84">
        <v>5</v>
      </c>
      <c r="B156" s="83" t="s">
        <v>220</v>
      </c>
      <c r="C156" s="150" t="s">
        <v>221</v>
      </c>
      <c r="D156" s="150"/>
      <c r="E156" s="150"/>
      <c r="F156" s="150"/>
      <c r="G156" s="150"/>
      <c r="H156" s="85" t="s">
        <v>185</v>
      </c>
      <c r="I156" s="85">
        <v>1</v>
      </c>
      <c r="J156" s="85">
        <v>1</v>
      </c>
      <c r="K156" s="85">
        <v>1</v>
      </c>
      <c r="L156" s="86"/>
      <c r="M156" s="85"/>
      <c r="N156" s="86"/>
      <c r="O156" s="85"/>
      <c r="P156" s="87"/>
      <c r="Q156" s="36"/>
      <c r="R156" s="36"/>
    </row>
    <row r="157" spans="1:18" ht="56.25" x14ac:dyDescent="0.25">
      <c r="A157" s="88"/>
      <c r="B157" s="89" t="s">
        <v>222</v>
      </c>
      <c r="C157" s="151" t="s">
        <v>223</v>
      </c>
      <c r="D157" s="151"/>
      <c r="E157" s="151"/>
      <c r="F157" s="151"/>
      <c r="G157" s="151"/>
      <c r="H157" s="151"/>
      <c r="I157" s="151"/>
      <c r="J157" s="151"/>
      <c r="K157" s="151"/>
      <c r="L157" s="151"/>
      <c r="M157" s="151"/>
      <c r="N157" s="151"/>
      <c r="O157" s="151"/>
      <c r="P157" s="152"/>
      <c r="Q157" s="36"/>
      <c r="R157" s="36"/>
    </row>
    <row r="158" spans="1:18" x14ac:dyDescent="0.25">
      <c r="A158" s="91"/>
      <c r="B158" s="92">
        <v>1</v>
      </c>
      <c r="C158" s="116" t="s">
        <v>129</v>
      </c>
      <c r="D158" s="116"/>
      <c r="E158" s="116"/>
      <c r="F158" s="116"/>
      <c r="G158" s="116"/>
      <c r="H158" s="69" t="s">
        <v>130</v>
      </c>
      <c r="I158" s="93"/>
      <c r="J158" s="93"/>
      <c r="K158" s="69">
        <v>2.988</v>
      </c>
      <c r="L158" s="93"/>
      <c r="M158" s="93"/>
      <c r="N158" s="93"/>
      <c r="O158" s="93"/>
      <c r="P158" s="113">
        <v>1916.23</v>
      </c>
      <c r="Q158" s="36"/>
      <c r="R158" s="36"/>
    </row>
    <row r="159" spans="1:18" x14ac:dyDescent="0.25">
      <c r="A159" s="95"/>
      <c r="B159" s="92" t="s">
        <v>224</v>
      </c>
      <c r="C159" s="116" t="s">
        <v>225</v>
      </c>
      <c r="D159" s="116"/>
      <c r="E159" s="116"/>
      <c r="F159" s="116"/>
      <c r="G159" s="116"/>
      <c r="H159" s="69" t="s">
        <v>130</v>
      </c>
      <c r="I159" s="69">
        <v>0.8</v>
      </c>
      <c r="J159" s="69">
        <v>1.2</v>
      </c>
      <c r="K159" s="69">
        <v>0.96</v>
      </c>
      <c r="L159" s="93"/>
      <c r="M159" s="93"/>
      <c r="N159" s="92">
        <v>632.25</v>
      </c>
      <c r="O159" s="93"/>
      <c r="P159" s="94">
        <v>606.96</v>
      </c>
      <c r="Q159" s="36"/>
      <c r="R159" s="36"/>
    </row>
    <row r="160" spans="1:18" x14ac:dyDescent="0.25">
      <c r="A160" s="95"/>
      <c r="B160" s="92" t="s">
        <v>226</v>
      </c>
      <c r="C160" s="116" t="s">
        <v>227</v>
      </c>
      <c r="D160" s="116"/>
      <c r="E160" s="116"/>
      <c r="F160" s="116"/>
      <c r="G160" s="116"/>
      <c r="H160" s="69" t="s">
        <v>130</v>
      </c>
      <c r="I160" s="69">
        <v>0.67</v>
      </c>
      <c r="J160" s="69">
        <v>1.2</v>
      </c>
      <c r="K160" s="69">
        <v>0.80400000000000005</v>
      </c>
      <c r="L160" s="93"/>
      <c r="M160" s="93"/>
      <c r="N160" s="92">
        <v>576.38</v>
      </c>
      <c r="O160" s="93"/>
      <c r="P160" s="94">
        <v>463.41</v>
      </c>
      <c r="Q160" s="36"/>
      <c r="R160" s="36"/>
    </row>
    <row r="161" spans="1:18" ht="15.75" thickBot="1" x14ac:dyDescent="0.3">
      <c r="A161" s="95"/>
      <c r="B161" s="92" t="s">
        <v>228</v>
      </c>
      <c r="C161" s="117" t="s">
        <v>229</v>
      </c>
      <c r="D161" s="117"/>
      <c r="E161" s="117"/>
      <c r="F161" s="117"/>
      <c r="G161" s="117"/>
      <c r="H161" s="69" t="s">
        <v>130</v>
      </c>
      <c r="I161" s="69">
        <v>1.02</v>
      </c>
      <c r="J161" s="69">
        <v>1.2</v>
      </c>
      <c r="K161" s="69">
        <v>1.224</v>
      </c>
      <c r="L161" s="93"/>
      <c r="M161" s="93"/>
      <c r="N161" s="92">
        <v>691.06</v>
      </c>
      <c r="O161" s="93"/>
      <c r="P161" s="94">
        <v>845.86</v>
      </c>
      <c r="Q161" s="36"/>
      <c r="R161" s="36"/>
    </row>
    <row r="162" spans="1:18" x14ac:dyDescent="0.25">
      <c r="A162" s="96"/>
      <c r="B162" s="93"/>
      <c r="C162" s="150" t="s">
        <v>140</v>
      </c>
      <c r="D162" s="150"/>
      <c r="E162" s="150"/>
      <c r="F162" s="150"/>
      <c r="G162" s="150"/>
      <c r="H162" s="98"/>
      <c r="I162" s="98"/>
      <c r="J162" s="98"/>
      <c r="K162" s="98"/>
      <c r="L162" s="99"/>
      <c r="M162" s="98"/>
      <c r="N162" s="99"/>
      <c r="O162" s="98"/>
      <c r="P162" s="110">
        <v>1916.23</v>
      </c>
      <c r="Q162" s="36"/>
      <c r="R162" s="36"/>
    </row>
    <row r="163" spans="1:18" x14ac:dyDescent="0.25">
      <c r="A163" s="95"/>
      <c r="B163" s="93"/>
      <c r="C163" s="116" t="s">
        <v>141</v>
      </c>
      <c r="D163" s="116"/>
      <c r="E163" s="116"/>
      <c r="F163" s="116"/>
      <c r="G163" s="116"/>
      <c r="H163" s="93"/>
      <c r="I163" s="93"/>
      <c r="J163" s="93"/>
      <c r="K163" s="93"/>
      <c r="L163" s="93"/>
      <c r="M163" s="93"/>
      <c r="N163" s="93"/>
      <c r="O163" s="93"/>
      <c r="P163" s="113">
        <v>1916.23</v>
      </c>
      <c r="Q163" s="36"/>
      <c r="R163" s="36"/>
    </row>
    <row r="164" spans="1:18" ht="22.5" customHeight="1" x14ac:dyDescent="0.25">
      <c r="A164" s="95"/>
      <c r="B164" s="92" t="s">
        <v>230</v>
      </c>
      <c r="C164" s="116" t="s">
        <v>231</v>
      </c>
      <c r="D164" s="116"/>
      <c r="E164" s="116"/>
      <c r="F164" s="116"/>
      <c r="G164" s="116"/>
      <c r="H164" s="69" t="s">
        <v>144</v>
      </c>
      <c r="I164" s="69">
        <v>74</v>
      </c>
      <c r="J164" s="93"/>
      <c r="K164" s="69">
        <v>74</v>
      </c>
      <c r="L164" s="93"/>
      <c r="M164" s="93"/>
      <c r="N164" s="93"/>
      <c r="O164" s="93"/>
      <c r="P164" s="113">
        <v>1418.01</v>
      </c>
      <c r="Q164" s="36"/>
      <c r="R164" s="36"/>
    </row>
    <row r="165" spans="1:18" ht="23.25" thickBot="1" x14ac:dyDescent="0.3">
      <c r="A165" s="95"/>
      <c r="B165" s="92" t="s">
        <v>232</v>
      </c>
      <c r="C165" s="117" t="s">
        <v>233</v>
      </c>
      <c r="D165" s="117"/>
      <c r="E165" s="117"/>
      <c r="F165" s="117"/>
      <c r="G165" s="117"/>
      <c r="H165" s="69" t="s">
        <v>144</v>
      </c>
      <c r="I165" s="69">
        <v>36</v>
      </c>
      <c r="J165" s="93"/>
      <c r="K165" s="69">
        <v>36</v>
      </c>
      <c r="L165" s="93"/>
      <c r="M165" s="93"/>
      <c r="N165" s="93"/>
      <c r="O165" s="93"/>
      <c r="P165" s="94">
        <v>689.84</v>
      </c>
      <c r="Q165" s="36"/>
      <c r="R165" s="36"/>
    </row>
    <row r="166" spans="1:18" x14ac:dyDescent="0.25">
      <c r="A166" s="84"/>
      <c r="B166" s="93"/>
      <c r="C166" s="150" t="s">
        <v>147</v>
      </c>
      <c r="D166" s="150"/>
      <c r="E166" s="150"/>
      <c r="F166" s="150"/>
      <c r="G166" s="150"/>
      <c r="H166" s="98"/>
      <c r="I166" s="98"/>
      <c r="J166" s="98"/>
      <c r="K166" s="98"/>
      <c r="L166" s="99"/>
      <c r="M166" s="98"/>
      <c r="N166" s="101">
        <v>4024.08</v>
      </c>
      <c r="O166" s="98"/>
      <c r="P166" s="110">
        <v>4024.08</v>
      </c>
      <c r="Q166" s="36"/>
      <c r="R166" s="36"/>
    </row>
    <row r="167" spans="1:18" x14ac:dyDescent="0.25">
      <c r="A167" s="96"/>
      <c r="B167" s="93"/>
      <c r="C167" s="149" t="s">
        <v>234</v>
      </c>
      <c r="D167" s="149"/>
      <c r="E167" s="149"/>
      <c r="F167" s="149"/>
      <c r="G167" s="149"/>
      <c r="H167" s="149"/>
      <c r="I167" s="149"/>
      <c r="J167" s="149"/>
      <c r="K167" s="149"/>
      <c r="L167" s="149"/>
      <c r="M167" s="149"/>
      <c r="N167" s="149"/>
      <c r="O167" s="149"/>
      <c r="P167" s="104"/>
      <c r="Q167" s="36"/>
      <c r="R167" s="36"/>
    </row>
    <row r="168" spans="1:18" x14ac:dyDescent="0.25">
      <c r="A168" s="96"/>
      <c r="B168" s="93"/>
      <c r="C168" s="151" t="s">
        <v>161</v>
      </c>
      <c r="D168" s="151"/>
      <c r="E168" s="151"/>
      <c r="F168" s="151"/>
      <c r="G168" s="151"/>
      <c r="H168" s="151"/>
      <c r="I168" s="151"/>
      <c r="J168" s="151"/>
      <c r="K168" s="151"/>
      <c r="L168" s="151"/>
      <c r="M168" s="151"/>
      <c r="N168" s="151"/>
      <c r="O168" s="151"/>
      <c r="P168" s="111">
        <v>1916.23</v>
      </c>
      <c r="Q168" s="36"/>
      <c r="R168" s="36"/>
    </row>
    <row r="169" spans="1:18" x14ac:dyDescent="0.25">
      <c r="A169" s="96"/>
      <c r="B169" s="93"/>
      <c r="C169" s="151" t="s">
        <v>162</v>
      </c>
      <c r="D169" s="151"/>
      <c r="E169" s="151"/>
      <c r="F169" s="151"/>
      <c r="G169" s="151"/>
      <c r="H169" s="151"/>
      <c r="I169" s="151"/>
      <c r="J169" s="151"/>
      <c r="K169" s="151"/>
      <c r="L169" s="151"/>
      <c r="M169" s="151"/>
      <c r="N169" s="151"/>
      <c r="O169" s="151"/>
      <c r="P169" s="105"/>
      <c r="Q169" s="36"/>
      <c r="R169" s="36"/>
    </row>
    <row r="170" spans="1:18" x14ac:dyDescent="0.25">
      <c r="A170" s="96"/>
      <c r="B170" s="93"/>
      <c r="C170" s="151" t="s">
        <v>163</v>
      </c>
      <c r="D170" s="151"/>
      <c r="E170" s="151"/>
      <c r="F170" s="151"/>
      <c r="G170" s="151"/>
      <c r="H170" s="151"/>
      <c r="I170" s="151"/>
      <c r="J170" s="151"/>
      <c r="K170" s="151"/>
      <c r="L170" s="151"/>
      <c r="M170" s="151"/>
      <c r="N170" s="151"/>
      <c r="O170" s="151"/>
      <c r="P170" s="111">
        <v>1916.23</v>
      </c>
      <c r="Q170" s="36"/>
      <c r="R170" s="36"/>
    </row>
    <row r="171" spans="1:18" x14ac:dyDescent="0.25">
      <c r="A171" s="96"/>
      <c r="B171" s="93"/>
      <c r="C171" s="151" t="s">
        <v>235</v>
      </c>
      <c r="D171" s="151"/>
      <c r="E171" s="151"/>
      <c r="F171" s="151"/>
      <c r="G171" s="151"/>
      <c r="H171" s="151"/>
      <c r="I171" s="151"/>
      <c r="J171" s="151"/>
      <c r="K171" s="151"/>
      <c r="L171" s="151"/>
      <c r="M171" s="151"/>
      <c r="N171" s="151"/>
      <c r="O171" s="151"/>
      <c r="P171" s="111">
        <v>4024.08</v>
      </c>
      <c r="Q171" s="36"/>
      <c r="R171" s="36"/>
    </row>
    <row r="172" spans="1:18" x14ac:dyDescent="0.25">
      <c r="A172" s="96"/>
      <c r="B172" s="93"/>
      <c r="C172" s="151" t="s">
        <v>236</v>
      </c>
      <c r="D172" s="151"/>
      <c r="E172" s="151"/>
      <c r="F172" s="151"/>
      <c r="G172" s="151"/>
      <c r="H172" s="151"/>
      <c r="I172" s="151"/>
      <c r="J172" s="151"/>
      <c r="K172" s="151"/>
      <c r="L172" s="151"/>
      <c r="M172" s="151"/>
      <c r="N172" s="151"/>
      <c r="O172" s="151"/>
      <c r="P172" s="111">
        <v>4024.08</v>
      </c>
      <c r="Q172" s="36"/>
      <c r="R172" s="36"/>
    </row>
    <row r="173" spans="1:18" x14ac:dyDescent="0.25">
      <c r="A173" s="96"/>
      <c r="B173" s="93"/>
      <c r="C173" s="151" t="s">
        <v>237</v>
      </c>
      <c r="D173" s="151"/>
      <c r="E173" s="151"/>
      <c r="F173" s="151"/>
      <c r="G173" s="151"/>
      <c r="H173" s="151"/>
      <c r="I173" s="151"/>
      <c r="J173" s="151"/>
      <c r="K173" s="151"/>
      <c r="L173" s="151"/>
      <c r="M173" s="151"/>
      <c r="N173" s="151"/>
      <c r="O173" s="151"/>
      <c r="P173" s="105"/>
      <c r="Q173" s="36"/>
      <c r="R173" s="36"/>
    </row>
    <row r="174" spans="1:18" x14ac:dyDescent="0.25">
      <c r="A174" s="96"/>
      <c r="B174" s="93"/>
      <c r="C174" s="151" t="s">
        <v>238</v>
      </c>
      <c r="D174" s="151"/>
      <c r="E174" s="151"/>
      <c r="F174" s="151"/>
      <c r="G174" s="151"/>
      <c r="H174" s="151"/>
      <c r="I174" s="151"/>
      <c r="J174" s="151"/>
      <c r="K174" s="151"/>
      <c r="L174" s="151"/>
      <c r="M174" s="151"/>
      <c r="N174" s="151"/>
      <c r="O174" s="151"/>
      <c r="P174" s="111">
        <v>1916.23</v>
      </c>
      <c r="Q174" s="36"/>
      <c r="R174" s="36"/>
    </row>
    <row r="175" spans="1:18" x14ac:dyDescent="0.25">
      <c r="A175" s="96"/>
      <c r="B175" s="93"/>
      <c r="C175" s="151" t="s">
        <v>239</v>
      </c>
      <c r="D175" s="151"/>
      <c r="E175" s="151"/>
      <c r="F175" s="151"/>
      <c r="G175" s="151"/>
      <c r="H175" s="151"/>
      <c r="I175" s="151"/>
      <c r="J175" s="151"/>
      <c r="K175" s="151"/>
      <c r="L175" s="151"/>
      <c r="M175" s="151"/>
      <c r="N175" s="151"/>
      <c r="O175" s="151"/>
      <c r="P175" s="111">
        <v>1418.01</v>
      </c>
      <c r="Q175" s="36"/>
      <c r="R175" s="36"/>
    </row>
    <row r="176" spans="1:18" x14ac:dyDescent="0.25">
      <c r="A176" s="96"/>
      <c r="B176" s="93"/>
      <c r="C176" s="151" t="s">
        <v>240</v>
      </c>
      <c r="D176" s="151"/>
      <c r="E176" s="151"/>
      <c r="F176" s="151"/>
      <c r="G176" s="151"/>
      <c r="H176" s="151"/>
      <c r="I176" s="151"/>
      <c r="J176" s="151"/>
      <c r="K176" s="151"/>
      <c r="L176" s="151"/>
      <c r="M176" s="151"/>
      <c r="N176" s="151"/>
      <c r="O176" s="151"/>
      <c r="P176" s="105">
        <v>689.84</v>
      </c>
      <c r="Q176" s="36"/>
      <c r="R176" s="36"/>
    </row>
    <row r="177" spans="1:18" x14ac:dyDescent="0.25">
      <c r="A177" s="96"/>
      <c r="B177" s="93"/>
      <c r="C177" s="151" t="s">
        <v>175</v>
      </c>
      <c r="D177" s="151"/>
      <c r="E177" s="151"/>
      <c r="F177" s="151"/>
      <c r="G177" s="151"/>
      <c r="H177" s="151"/>
      <c r="I177" s="151"/>
      <c r="J177" s="151"/>
      <c r="K177" s="151"/>
      <c r="L177" s="151"/>
      <c r="M177" s="151"/>
      <c r="N177" s="151"/>
      <c r="O177" s="151"/>
      <c r="P177" s="111">
        <v>1916.23</v>
      </c>
      <c r="Q177" s="36"/>
      <c r="R177" s="36"/>
    </row>
    <row r="178" spans="1:18" x14ac:dyDescent="0.25">
      <c r="A178" s="96"/>
      <c r="B178" s="93"/>
      <c r="C178" s="151" t="s">
        <v>176</v>
      </c>
      <c r="D178" s="151"/>
      <c r="E178" s="151"/>
      <c r="F178" s="151"/>
      <c r="G178" s="151"/>
      <c r="H178" s="151"/>
      <c r="I178" s="151"/>
      <c r="J178" s="151"/>
      <c r="K178" s="151"/>
      <c r="L178" s="151"/>
      <c r="M178" s="151"/>
      <c r="N178" s="151"/>
      <c r="O178" s="151"/>
      <c r="P178" s="111">
        <v>1418.01</v>
      </c>
      <c r="Q178" s="36"/>
      <c r="R178" s="36"/>
    </row>
    <row r="179" spans="1:18" x14ac:dyDescent="0.25">
      <c r="A179" s="96"/>
      <c r="B179" s="93"/>
      <c r="C179" s="151" t="s">
        <v>177</v>
      </c>
      <c r="D179" s="151"/>
      <c r="E179" s="151"/>
      <c r="F179" s="151"/>
      <c r="G179" s="151"/>
      <c r="H179" s="151"/>
      <c r="I179" s="151"/>
      <c r="J179" s="151"/>
      <c r="K179" s="151"/>
      <c r="L179" s="151"/>
      <c r="M179" s="151"/>
      <c r="N179" s="151"/>
      <c r="O179" s="151"/>
      <c r="P179" s="105">
        <v>689.84</v>
      </c>
      <c r="Q179" s="36"/>
      <c r="R179" s="36"/>
    </row>
    <row r="180" spans="1:18" x14ac:dyDescent="0.25">
      <c r="A180" s="96"/>
      <c r="B180" s="93"/>
      <c r="C180" s="149" t="s">
        <v>241</v>
      </c>
      <c r="D180" s="149"/>
      <c r="E180" s="149"/>
      <c r="F180" s="149"/>
      <c r="G180" s="149"/>
      <c r="H180" s="149"/>
      <c r="I180" s="149"/>
      <c r="J180" s="149"/>
      <c r="K180" s="149"/>
      <c r="L180" s="149"/>
      <c r="M180" s="149"/>
      <c r="N180" s="149"/>
      <c r="O180" s="149"/>
      <c r="P180" s="112">
        <v>4024.08</v>
      </c>
      <c r="Q180" s="36"/>
      <c r="R180" s="36"/>
    </row>
    <row r="181" spans="1:18" x14ac:dyDescent="0.25">
      <c r="A181" s="96"/>
      <c r="B181" s="93"/>
      <c r="C181" s="149" t="s">
        <v>179</v>
      </c>
      <c r="D181" s="149"/>
      <c r="E181" s="149"/>
      <c r="F181" s="149"/>
      <c r="G181" s="149"/>
      <c r="H181" s="149"/>
      <c r="I181" s="149"/>
      <c r="J181" s="149"/>
      <c r="K181" s="149"/>
      <c r="L181" s="149"/>
      <c r="M181" s="149"/>
      <c r="N181" s="149"/>
      <c r="O181" s="149"/>
      <c r="P181" s="106"/>
      <c r="Q181" s="36"/>
      <c r="R181" s="36"/>
    </row>
    <row r="182" spans="1:18" ht="15.75" thickBot="1" x14ac:dyDescent="0.3">
      <c r="A182" s="96"/>
      <c r="B182" s="93"/>
      <c r="C182" s="154" t="s">
        <v>180</v>
      </c>
      <c r="D182" s="154"/>
      <c r="E182" s="154"/>
      <c r="F182" s="154"/>
      <c r="G182" s="154"/>
      <c r="H182" s="154"/>
      <c r="I182" s="154"/>
      <c r="J182" s="154"/>
      <c r="K182" s="107">
        <v>2.988</v>
      </c>
      <c r="L182" s="155"/>
      <c r="M182" s="155"/>
      <c r="N182" s="155"/>
      <c r="O182" s="155"/>
      <c r="P182" s="105"/>
      <c r="Q182" s="36"/>
      <c r="R182" s="36"/>
    </row>
    <row r="183" spans="1:18" ht="15.75" thickBot="1" x14ac:dyDescent="0.3">
      <c r="A183" s="146" t="s">
        <v>242</v>
      </c>
      <c r="B183" s="147"/>
      <c r="C183" s="147"/>
      <c r="D183" s="147"/>
      <c r="E183" s="147"/>
      <c r="F183" s="147"/>
      <c r="G183" s="147"/>
      <c r="H183" s="147"/>
      <c r="I183" s="147"/>
      <c r="J183" s="147"/>
      <c r="K183" s="147"/>
      <c r="L183" s="147"/>
      <c r="M183" s="147"/>
      <c r="N183" s="147"/>
      <c r="O183" s="147"/>
      <c r="P183" s="148"/>
      <c r="Q183" s="36"/>
      <c r="R183" s="36"/>
    </row>
    <row r="184" spans="1:18" ht="51.75" customHeight="1" x14ac:dyDescent="0.25">
      <c r="A184" s="84">
        <v>6</v>
      </c>
      <c r="B184" s="150" t="s">
        <v>244</v>
      </c>
      <c r="C184" s="150" t="s">
        <v>245</v>
      </c>
      <c r="D184" s="150"/>
      <c r="E184" s="150"/>
      <c r="F184" s="150"/>
      <c r="G184" s="150"/>
      <c r="H184" s="157" t="s">
        <v>185</v>
      </c>
      <c r="I184" s="157">
        <v>1</v>
      </c>
      <c r="J184" s="157">
        <v>1</v>
      </c>
      <c r="K184" s="157">
        <v>1</v>
      </c>
      <c r="L184" s="159"/>
      <c r="M184" s="157"/>
      <c r="N184" s="161">
        <v>16357.24</v>
      </c>
      <c r="O184" s="157"/>
      <c r="P184" s="163">
        <v>16357.24</v>
      </c>
      <c r="Q184" s="166"/>
      <c r="R184" s="165"/>
    </row>
    <row r="185" spans="1:18" ht="15.75" thickBot="1" x14ac:dyDescent="0.3">
      <c r="A185" s="84" t="s">
        <v>243</v>
      </c>
      <c r="B185" s="149"/>
      <c r="C185" s="156"/>
      <c r="D185" s="156"/>
      <c r="E185" s="156"/>
      <c r="F185" s="156"/>
      <c r="G185" s="156"/>
      <c r="H185" s="158"/>
      <c r="I185" s="158"/>
      <c r="J185" s="158"/>
      <c r="K185" s="158"/>
      <c r="L185" s="160"/>
      <c r="M185" s="158"/>
      <c r="N185" s="162"/>
      <c r="O185" s="158"/>
      <c r="P185" s="164"/>
      <c r="Q185" s="166"/>
      <c r="R185" s="165"/>
    </row>
    <row r="186" spans="1:18" x14ac:dyDescent="0.25">
      <c r="A186" s="84"/>
      <c r="B186" s="93"/>
      <c r="C186" s="150" t="s">
        <v>147</v>
      </c>
      <c r="D186" s="150"/>
      <c r="E186" s="150"/>
      <c r="F186" s="150"/>
      <c r="G186" s="150"/>
      <c r="H186" s="98"/>
      <c r="I186" s="98"/>
      <c r="J186" s="98"/>
      <c r="K186" s="98"/>
      <c r="L186" s="99"/>
      <c r="M186" s="98"/>
      <c r="N186" s="99"/>
      <c r="O186" s="98"/>
      <c r="P186" s="110">
        <v>16357.24</v>
      </c>
      <c r="Q186" s="36"/>
      <c r="R186" s="36"/>
    </row>
    <row r="187" spans="1:18" x14ac:dyDescent="0.25">
      <c r="A187" s="96"/>
      <c r="B187" s="93"/>
      <c r="C187" s="149" t="s">
        <v>246</v>
      </c>
      <c r="D187" s="149"/>
      <c r="E187" s="149"/>
      <c r="F187" s="149"/>
      <c r="G187" s="149"/>
      <c r="H187" s="149"/>
      <c r="I187" s="149"/>
      <c r="J187" s="149"/>
      <c r="K187" s="149"/>
      <c r="L187" s="149"/>
      <c r="M187" s="149"/>
      <c r="N187" s="149"/>
      <c r="O187" s="149"/>
      <c r="P187" s="104"/>
      <c r="Q187" s="36"/>
      <c r="R187" s="36"/>
    </row>
    <row r="188" spans="1:18" x14ac:dyDescent="0.25">
      <c r="A188" s="96"/>
      <c r="B188" s="93"/>
      <c r="C188" s="151" t="s">
        <v>247</v>
      </c>
      <c r="D188" s="151"/>
      <c r="E188" s="151"/>
      <c r="F188" s="151"/>
      <c r="G188" s="151"/>
      <c r="H188" s="151"/>
      <c r="I188" s="151"/>
      <c r="J188" s="151"/>
      <c r="K188" s="151"/>
      <c r="L188" s="151"/>
      <c r="M188" s="151"/>
      <c r="N188" s="151"/>
      <c r="O188" s="151"/>
      <c r="P188" s="111">
        <v>16357.24</v>
      </c>
      <c r="Q188" s="36"/>
      <c r="R188" s="36"/>
    </row>
    <row r="189" spans="1:18" ht="15.75" thickBot="1" x14ac:dyDescent="0.3">
      <c r="A189" s="96"/>
      <c r="B189" s="93"/>
      <c r="C189" s="156" t="s">
        <v>248</v>
      </c>
      <c r="D189" s="156"/>
      <c r="E189" s="156"/>
      <c r="F189" s="156"/>
      <c r="G189" s="156"/>
      <c r="H189" s="156"/>
      <c r="I189" s="156"/>
      <c r="J189" s="156"/>
      <c r="K189" s="156"/>
      <c r="L189" s="156"/>
      <c r="M189" s="156"/>
      <c r="N189" s="156"/>
      <c r="O189" s="156"/>
      <c r="P189" s="112">
        <v>16357.24</v>
      </c>
      <c r="Q189" s="36"/>
      <c r="R189" s="36"/>
    </row>
    <row r="190" spans="1:18" ht="15.75" thickBot="1" x14ac:dyDescent="0.3">
      <c r="A190" s="146" t="s">
        <v>249</v>
      </c>
      <c r="B190" s="147"/>
      <c r="C190" s="147"/>
      <c r="D190" s="147"/>
      <c r="E190" s="147"/>
      <c r="F190" s="147"/>
      <c r="G190" s="147"/>
      <c r="H190" s="147"/>
      <c r="I190" s="147"/>
      <c r="J190" s="147"/>
      <c r="K190" s="147"/>
      <c r="L190" s="147"/>
      <c r="M190" s="147"/>
      <c r="N190" s="147"/>
      <c r="O190" s="147"/>
      <c r="P190" s="148"/>
      <c r="Q190" s="36"/>
      <c r="R190" s="36"/>
    </row>
    <row r="191" spans="1:18" ht="34.5" thickBot="1" x14ac:dyDescent="0.3">
      <c r="A191" s="84">
        <v>7</v>
      </c>
      <c r="B191" s="83" t="s">
        <v>250</v>
      </c>
      <c r="C191" s="147" t="s">
        <v>251</v>
      </c>
      <c r="D191" s="147"/>
      <c r="E191" s="147"/>
      <c r="F191" s="147"/>
      <c r="G191" s="147"/>
      <c r="H191" s="85" t="s">
        <v>252</v>
      </c>
      <c r="I191" s="85">
        <v>4.0000000000000001E-3</v>
      </c>
      <c r="J191" s="85">
        <v>1</v>
      </c>
      <c r="K191" s="85">
        <v>4.0000000000000001E-3</v>
      </c>
      <c r="L191" s="114">
        <v>353232.68</v>
      </c>
      <c r="M191" s="85">
        <v>1.23</v>
      </c>
      <c r="N191" s="114">
        <v>434476.2</v>
      </c>
      <c r="O191" s="85"/>
      <c r="P191" s="115">
        <v>1737.9</v>
      </c>
      <c r="Q191" s="36"/>
      <c r="R191" s="36"/>
    </row>
    <row r="192" spans="1:18" x14ac:dyDescent="0.25">
      <c r="A192" s="84"/>
      <c r="B192" s="93"/>
      <c r="C192" s="150" t="s">
        <v>147</v>
      </c>
      <c r="D192" s="150"/>
      <c r="E192" s="150"/>
      <c r="F192" s="150"/>
      <c r="G192" s="150"/>
      <c r="H192" s="98"/>
      <c r="I192" s="98"/>
      <c r="J192" s="98"/>
      <c r="K192" s="98"/>
      <c r="L192" s="99"/>
      <c r="M192" s="98"/>
      <c r="N192" s="99"/>
      <c r="O192" s="98"/>
      <c r="P192" s="110">
        <v>1737.9</v>
      </c>
      <c r="Q192" s="36"/>
      <c r="R192" s="36"/>
    </row>
    <row r="193" spans="1:18" x14ac:dyDescent="0.25">
      <c r="A193" s="96"/>
      <c r="B193" s="93"/>
      <c r="C193" s="149" t="s">
        <v>253</v>
      </c>
      <c r="D193" s="149"/>
      <c r="E193" s="149"/>
      <c r="F193" s="149"/>
      <c r="G193" s="149"/>
      <c r="H193" s="149"/>
      <c r="I193" s="149"/>
      <c r="J193" s="149"/>
      <c r="K193" s="149"/>
      <c r="L193" s="149"/>
      <c r="M193" s="149"/>
      <c r="N193" s="149"/>
      <c r="O193" s="149"/>
      <c r="P193" s="104"/>
      <c r="Q193" s="36"/>
      <c r="R193" s="36"/>
    </row>
    <row r="194" spans="1:18" x14ac:dyDescent="0.25">
      <c r="A194" s="96"/>
      <c r="B194" s="93"/>
      <c r="C194" s="151" t="s">
        <v>161</v>
      </c>
      <c r="D194" s="151"/>
      <c r="E194" s="151"/>
      <c r="F194" s="151"/>
      <c r="G194" s="151"/>
      <c r="H194" s="151"/>
      <c r="I194" s="151"/>
      <c r="J194" s="151"/>
      <c r="K194" s="151"/>
      <c r="L194" s="151"/>
      <c r="M194" s="151"/>
      <c r="N194" s="151"/>
      <c r="O194" s="151"/>
      <c r="P194" s="111">
        <v>1737.9</v>
      </c>
      <c r="Q194" s="36"/>
      <c r="R194" s="36"/>
    </row>
    <row r="195" spans="1:18" x14ac:dyDescent="0.25">
      <c r="A195" s="96"/>
      <c r="B195" s="93"/>
      <c r="C195" s="151" t="s">
        <v>162</v>
      </c>
      <c r="D195" s="151"/>
      <c r="E195" s="151"/>
      <c r="F195" s="151"/>
      <c r="G195" s="151"/>
      <c r="H195" s="151"/>
      <c r="I195" s="151"/>
      <c r="J195" s="151"/>
      <c r="K195" s="151"/>
      <c r="L195" s="151"/>
      <c r="M195" s="151"/>
      <c r="N195" s="151"/>
      <c r="O195" s="151"/>
      <c r="P195" s="105"/>
      <c r="Q195" s="36"/>
      <c r="R195" s="36"/>
    </row>
    <row r="196" spans="1:18" x14ac:dyDescent="0.25">
      <c r="A196" s="96"/>
      <c r="B196" s="93"/>
      <c r="C196" s="151" t="s">
        <v>166</v>
      </c>
      <c r="D196" s="151"/>
      <c r="E196" s="151"/>
      <c r="F196" s="151"/>
      <c r="G196" s="151"/>
      <c r="H196" s="151"/>
      <c r="I196" s="151"/>
      <c r="J196" s="151"/>
      <c r="K196" s="151"/>
      <c r="L196" s="151"/>
      <c r="M196" s="151"/>
      <c r="N196" s="151"/>
      <c r="O196" s="151"/>
      <c r="P196" s="111">
        <v>1737.9</v>
      </c>
      <c r="Q196" s="36"/>
      <c r="R196" s="36"/>
    </row>
    <row r="197" spans="1:18" x14ac:dyDescent="0.25">
      <c r="A197" s="96"/>
      <c r="B197" s="93"/>
      <c r="C197" s="151" t="s">
        <v>167</v>
      </c>
      <c r="D197" s="151"/>
      <c r="E197" s="151"/>
      <c r="F197" s="151"/>
      <c r="G197" s="151"/>
      <c r="H197" s="151"/>
      <c r="I197" s="151"/>
      <c r="J197" s="151"/>
      <c r="K197" s="151"/>
      <c r="L197" s="151"/>
      <c r="M197" s="151"/>
      <c r="N197" s="151"/>
      <c r="O197" s="151"/>
      <c r="P197" s="111">
        <v>1737.9</v>
      </c>
      <c r="Q197" s="36"/>
      <c r="R197" s="36"/>
    </row>
    <row r="198" spans="1:18" x14ac:dyDescent="0.25">
      <c r="A198" s="96"/>
      <c r="B198" s="93"/>
      <c r="C198" s="151" t="s">
        <v>162</v>
      </c>
      <c r="D198" s="151"/>
      <c r="E198" s="151"/>
      <c r="F198" s="151"/>
      <c r="G198" s="151"/>
      <c r="H198" s="151"/>
      <c r="I198" s="151"/>
      <c r="J198" s="151"/>
      <c r="K198" s="151"/>
      <c r="L198" s="151"/>
      <c r="M198" s="151"/>
      <c r="N198" s="151"/>
      <c r="O198" s="151"/>
      <c r="P198" s="105"/>
      <c r="Q198" s="36"/>
      <c r="R198" s="36"/>
    </row>
    <row r="199" spans="1:18" x14ac:dyDescent="0.25">
      <c r="A199" s="96"/>
      <c r="B199" s="93"/>
      <c r="C199" s="151" t="s">
        <v>174</v>
      </c>
      <c r="D199" s="151"/>
      <c r="E199" s="151"/>
      <c r="F199" s="151"/>
      <c r="G199" s="151"/>
      <c r="H199" s="151"/>
      <c r="I199" s="151"/>
      <c r="J199" s="151"/>
      <c r="K199" s="151"/>
      <c r="L199" s="151"/>
      <c r="M199" s="151"/>
      <c r="N199" s="151"/>
      <c r="O199" s="151"/>
      <c r="P199" s="111">
        <v>1737.9</v>
      </c>
      <c r="Q199" s="36"/>
      <c r="R199" s="36"/>
    </row>
    <row r="200" spans="1:18" x14ac:dyDescent="0.25">
      <c r="A200" s="96"/>
      <c r="B200" s="93"/>
      <c r="C200" s="149" t="s">
        <v>254</v>
      </c>
      <c r="D200" s="149"/>
      <c r="E200" s="149"/>
      <c r="F200" s="149"/>
      <c r="G200" s="149"/>
      <c r="H200" s="149"/>
      <c r="I200" s="149"/>
      <c r="J200" s="149"/>
      <c r="K200" s="149"/>
      <c r="L200" s="149"/>
      <c r="M200" s="149"/>
      <c r="N200" s="149"/>
      <c r="O200" s="149"/>
      <c r="P200" s="112">
        <v>1737.9</v>
      </c>
      <c r="Q200" s="36"/>
      <c r="R200" s="36"/>
    </row>
    <row r="201" spans="1:18" x14ac:dyDescent="0.25">
      <c r="A201" s="96"/>
      <c r="B201" s="93"/>
      <c r="C201" s="149" t="s">
        <v>255</v>
      </c>
      <c r="D201" s="149"/>
      <c r="E201" s="149"/>
      <c r="F201" s="149"/>
      <c r="G201" s="149"/>
      <c r="H201" s="149"/>
      <c r="I201" s="149"/>
      <c r="J201" s="149"/>
      <c r="K201" s="149"/>
      <c r="L201" s="149"/>
      <c r="M201" s="149"/>
      <c r="N201" s="149"/>
      <c r="O201" s="149"/>
      <c r="P201" s="104"/>
      <c r="Q201" s="36"/>
      <c r="R201" s="36"/>
    </row>
    <row r="202" spans="1:18" x14ac:dyDescent="0.25">
      <c r="A202" s="96"/>
      <c r="B202" s="93"/>
      <c r="C202" s="151" t="s">
        <v>256</v>
      </c>
      <c r="D202" s="151"/>
      <c r="E202" s="151"/>
      <c r="F202" s="151"/>
      <c r="G202" s="151"/>
      <c r="H202" s="151"/>
      <c r="I202" s="151"/>
      <c r="J202" s="151"/>
      <c r="K202" s="151"/>
      <c r="L202" s="151"/>
      <c r="M202" s="151"/>
      <c r="N202" s="151"/>
      <c r="O202" s="151"/>
      <c r="P202" s="111">
        <v>4704.6000000000004</v>
      </c>
      <c r="Q202" s="36"/>
      <c r="R202" s="36"/>
    </row>
    <row r="203" spans="1:18" x14ac:dyDescent="0.25">
      <c r="A203" s="96"/>
      <c r="B203" s="93"/>
      <c r="C203" s="151" t="s">
        <v>162</v>
      </c>
      <c r="D203" s="151"/>
      <c r="E203" s="151"/>
      <c r="F203" s="151"/>
      <c r="G203" s="151"/>
      <c r="H203" s="151"/>
      <c r="I203" s="151"/>
      <c r="J203" s="151"/>
      <c r="K203" s="151"/>
      <c r="L203" s="151"/>
      <c r="M203" s="151"/>
      <c r="N203" s="151"/>
      <c r="O203" s="151"/>
      <c r="P203" s="105"/>
      <c r="Q203" s="36"/>
      <c r="R203" s="36"/>
    </row>
    <row r="204" spans="1:18" x14ac:dyDescent="0.25">
      <c r="A204" s="96"/>
      <c r="B204" s="93"/>
      <c r="C204" s="151" t="s">
        <v>163</v>
      </c>
      <c r="D204" s="151"/>
      <c r="E204" s="151"/>
      <c r="F204" s="151"/>
      <c r="G204" s="151"/>
      <c r="H204" s="151"/>
      <c r="I204" s="151"/>
      <c r="J204" s="151"/>
      <c r="K204" s="151"/>
      <c r="L204" s="151"/>
      <c r="M204" s="151"/>
      <c r="N204" s="151"/>
      <c r="O204" s="151"/>
      <c r="P204" s="111">
        <v>2856.25</v>
      </c>
      <c r="Q204" s="36"/>
      <c r="R204" s="36"/>
    </row>
    <row r="205" spans="1:18" x14ac:dyDescent="0.25">
      <c r="A205" s="96"/>
      <c r="B205" s="93"/>
      <c r="C205" s="151" t="s">
        <v>164</v>
      </c>
      <c r="D205" s="151"/>
      <c r="E205" s="151"/>
      <c r="F205" s="151"/>
      <c r="G205" s="151"/>
      <c r="H205" s="151"/>
      <c r="I205" s="151"/>
      <c r="J205" s="151"/>
      <c r="K205" s="151"/>
      <c r="L205" s="151"/>
      <c r="M205" s="151"/>
      <c r="N205" s="151"/>
      <c r="O205" s="151"/>
      <c r="P205" s="105">
        <v>50.37</v>
      </c>
      <c r="Q205" s="36"/>
      <c r="R205" s="36"/>
    </row>
    <row r="206" spans="1:18" x14ac:dyDescent="0.25">
      <c r="A206" s="96"/>
      <c r="B206" s="93"/>
      <c r="C206" s="151" t="s">
        <v>165</v>
      </c>
      <c r="D206" s="151"/>
      <c r="E206" s="151"/>
      <c r="F206" s="151"/>
      <c r="G206" s="151"/>
      <c r="H206" s="151"/>
      <c r="I206" s="151"/>
      <c r="J206" s="151"/>
      <c r="K206" s="151"/>
      <c r="L206" s="151"/>
      <c r="M206" s="151"/>
      <c r="N206" s="151"/>
      <c r="O206" s="151"/>
      <c r="P206" s="105">
        <v>20.23</v>
      </c>
      <c r="Q206" s="36"/>
      <c r="R206" s="36"/>
    </row>
    <row r="207" spans="1:18" x14ac:dyDescent="0.25">
      <c r="A207" s="96"/>
      <c r="B207" s="93"/>
      <c r="C207" s="151" t="s">
        <v>166</v>
      </c>
      <c r="D207" s="151"/>
      <c r="E207" s="151"/>
      <c r="F207" s="151"/>
      <c r="G207" s="151"/>
      <c r="H207" s="151"/>
      <c r="I207" s="151"/>
      <c r="J207" s="151"/>
      <c r="K207" s="151"/>
      <c r="L207" s="151"/>
      <c r="M207" s="151"/>
      <c r="N207" s="151"/>
      <c r="O207" s="151"/>
      <c r="P207" s="111">
        <v>1777.75</v>
      </c>
      <c r="Q207" s="36"/>
      <c r="R207" s="36"/>
    </row>
    <row r="208" spans="1:18" x14ac:dyDescent="0.25">
      <c r="A208" s="96"/>
      <c r="B208" s="93"/>
      <c r="C208" s="151" t="s">
        <v>167</v>
      </c>
      <c r="D208" s="151"/>
      <c r="E208" s="151"/>
      <c r="F208" s="151"/>
      <c r="G208" s="151"/>
      <c r="H208" s="151"/>
      <c r="I208" s="151"/>
      <c r="J208" s="151"/>
      <c r="K208" s="151"/>
      <c r="L208" s="151"/>
      <c r="M208" s="151"/>
      <c r="N208" s="151"/>
      <c r="O208" s="151"/>
      <c r="P208" s="111">
        <v>1996.77</v>
      </c>
      <c r="Q208" s="36"/>
      <c r="R208" s="36"/>
    </row>
    <row r="209" spans="1:18" x14ac:dyDescent="0.25">
      <c r="A209" s="96"/>
      <c r="B209" s="93"/>
      <c r="C209" s="151" t="s">
        <v>162</v>
      </c>
      <c r="D209" s="151"/>
      <c r="E209" s="151"/>
      <c r="F209" s="151"/>
      <c r="G209" s="151"/>
      <c r="H209" s="151"/>
      <c r="I209" s="151"/>
      <c r="J209" s="151"/>
      <c r="K209" s="151"/>
      <c r="L209" s="151"/>
      <c r="M209" s="151"/>
      <c r="N209" s="151"/>
      <c r="O209" s="151"/>
      <c r="P209" s="105"/>
      <c r="Q209" s="36"/>
      <c r="R209" s="36"/>
    </row>
    <row r="210" spans="1:18" x14ac:dyDescent="0.25">
      <c r="A210" s="96"/>
      <c r="B210" s="93"/>
      <c r="C210" s="151" t="s">
        <v>168</v>
      </c>
      <c r="D210" s="151"/>
      <c r="E210" s="151"/>
      <c r="F210" s="151"/>
      <c r="G210" s="151"/>
      <c r="H210" s="151"/>
      <c r="I210" s="151"/>
      <c r="J210" s="151"/>
      <c r="K210" s="151"/>
      <c r="L210" s="151"/>
      <c r="M210" s="151"/>
      <c r="N210" s="151"/>
      <c r="O210" s="151"/>
      <c r="P210" s="105">
        <v>108.01</v>
      </c>
      <c r="Q210" s="36"/>
      <c r="R210" s="36"/>
    </row>
    <row r="211" spans="1:18" x14ac:dyDescent="0.25">
      <c r="A211" s="96"/>
      <c r="B211" s="93"/>
      <c r="C211" s="151" t="s">
        <v>169</v>
      </c>
      <c r="D211" s="151"/>
      <c r="E211" s="151"/>
      <c r="F211" s="151"/>
      <c r="G211" s="151"/>
      <c r="H211" s="151"/>
      <c r="I211" s="151"/>
      <c r="J211" s="151"/>
      <c r="K211" s="151"/>
      <c r="L211" s="151"/>
      <c r="M211" s="151"/>
      <c r="N211" s="151"/>
      <c r="O211" s="151"/>
      <c r="P211" s="105">
        <v>0.04</v>
      </c>
      <c r="Q211" s="36"/>
      <c r="R211" s="36"/>
    </row>
    <row r="212" spans="1:18" x14ac:dyDescent="0.25">
      <c r="A212" s="96"/>
      <c r="B212" s="93"/>
      <c r="C212" s="151" t="s">
        <v>170</v>
      </c>
      <c r="D212" s="151"/>
      <c r="E212" s="151"/>
      <c r="F212" s="151"/>
      <c r="G212" s="151"/>
      <c r="H212" s="151"/>
      <c r="I212" s="151"/>
      <c r="J212" s="151"/>
      <c r="K212" s="151"/>
      <c r="L212" s="151"/>
      <c r="M212" s="151"/>
      <c r="N212" s="151"/>
      <c r="O212" s="151"/>
      <c r="P212" s="105">
        <v>0.28999999999999998</v>
      </c>
      <c r="Q212" s="36"/>
      <c r="R212" s="36"/>
    </row>
    <row r="213" spans="1:18" x14ac:dyDescent="0.25">
      <c r="A213" s="96"/>
      <c r="B213" s="93"/>
      <c r="C213" s="151" t="s">
        <v>174</v>
      </c>
      <c r="D213" s="151"/>
      <c r="E213" s="151"/>
      <c r="F213" s="151"/>
      <c r="G213" s="151"/>
      <c r="H213" s="151"/>
      <c r="I213" s="151"/>
      <c r="J213" s="151"/>
      <c r="K213" s="151"/>
      <c r="L213" s="151"/>
      <c r="M213" s="151"/>
      <c r="N213" s="151"/>
      <c r="O213" s="151"/>
      <c r="P213" s="111">
        <v>1737.9</v>
      </c>
      <c r="Q213" s="36"/>
      <c r="R213" s="36"/>
    </row>
    <row r="214" spans="1:18" x14ac:dyDescent="0.25">
      <c r="A214" s="96"/>
      <c r="B214" s="93"/>
      <c r="C214" s="151" t="s">
        <v>171</v>
      </c>
      <c r="D214" s="151"/>
      <c r="E214" s="151"/>
      <c r="F214" s="151"/>
      <c r="G214" s="151"/>
      <c r="H214" s="151"/>
      <c r="I214" s="151"/>
      <c r="J214" s="151"/>
      <c r="K214" s="151"/>
      <c r="L214" s="151"/>
      <c r="M214" s="151"/>
      <c r="N214" s="151"/>
      <c r="O214" s="151"/>
      <c r="P214" s="105">
        <v>98.55</v>
      </c>
      <c r="Q214" s="36"/>
      <c r="R214" s="36"/>
    </row>
    <row r="215" spans="1:18" x14ac:dyDescent="0.25">
      <c r="A215" s="96"/>
      <c r="B215" s="93"/>
      <c r="C215" s="151" t="s">
        <v>172</v>
      </c>
      <c r="D215" s="151"/>
      <c r="E215" s="151"/>
      <c r="F215" s="151"/>
      <c r="G215" s="151"/>
      <c r="H215" s="151"/>
      <c r="I215" s="151"/>
      <c r="J215" s="151"/>
      <c r="K215" s="151"/>
      <c r="L215" s="151"/>
      <c r="M215" s="151"/>
      <c r="N215" s="151"/>
      <c r="O215" s="151"/>
      <c r="P215" s="105">
        <v>51.98</v>
      </c>
      <c r="Q215" s="36"/>
      <c r="R215" s="36"/>
    </row>
    <row r="216" spans="1:18" x14ac:dyDescent="0.25">
      <c r="A216" s="96"/>
      <c r="B216" s="93"/>
      <c r="C216" s="151" t="s">
        <v>173</v>
      </c>
      <c r="D216" s="151"/>
      <c r="E216" s="151"/>
      <c r="F216" s="151"/>
      <c r="G216" s="151"/>
      <c r="H216" s="151"/>
      <c r="I216" s="151"/>
      <c r="J216" s="151"/>
      <c r="K216" s="151"/>
      <c r="L216" s="151"/>
      <c r="M216" s="151"/>
      <c r="N216" s="151"/>
      <c r="O216" s="151"/>
      <c r="P216" s="111">
        <v>2203.0100000000002</v>
      </c>
      <c r="Q216" s="36"/>
      <c r="R216" s="36"/>
    </row>
    <row r="217" spans="1:18" x14ac:dyDescent="0.25">
      <c r="A217" s="96"/>
      <c r="B217" s="93"/>
      <c r="C217" s="151" t="s">
        <v>162</v>
      </c>
      <c r="D217" s="151"/>
      <c r="E217" s="151"/>
      <c r="F217" s="151"/>
      <c r="G217" s="151"/>
      <c r="H217" s="151"/>
      <c r="I217" s="151"/>
      <c r="J217" s="151"/>
      <c r="K217" s="151"/>
      <c r="L217" s="151"/>
      <c r="M217" s="151"/>
      <c r="N217" s="151"/>
      <c r="O217" s="151"/>
      <c r="P217" s="105"/>
      <c r="Q217" s="36"/>
      <c r="R217" s="36"/>
    </row>
    <row r="218" spans="1:18" x14ac:dyDescent="0.25">
      <c r="A218" s="96"/>
      <c r="B218" s="93"/>
      <c r="C218" s="151" t="s">
        <v>168</v>
      </c>
      <c r="D218" s="151"/>
      <c r="E218" s="151"/>
      <c r="F218" s="151"/>
      <c r="G218" s="151"/>
      <c r="H218" s="151"/>
      <c r="I218" s="151"/>
      <c r="J218" s="151"/>
      <c r="K218" s="151"/>
      <c r="L218" s="151"/>
      <c r="M218" s="151"/>
      <c r="N218" s="151"/>
      <c r="O218" s="151"/>
      <c r="P218" s="105">
        <v>832.01</v>
      </c>
      <c r="Q218" s="36"/>
      <c r="R218" s="36"/>
    </row>
    <row r="219" spans="1:18" x14ac:dyDescent="0.25">
      <c r="A219" s="96"/>
      <c r="B219" s="93"/>
      <c r="C219" s="151" t="s">
        <v>169</v>
      </c>
      <c r="D219" s="151"/>
      <c r="E219" s="151"/>
      <c r="F219" s="151"/>
      <c r="G219" s="151"/>
      <c r="H219" s="151"/>
      <c r="I219" s="151"/>
      <c r="J219" s="151"/>
      <c r="K219" s="151"/>
      <c r="L219" s="151"/>
      <c r="M219" s="151"/>
      <c r="N219" s="151"/>
      <c r="O219" s="151"/>
      <c r="P219" s="105">
        <v>50.33</v>
      </c>
      <c r="Q219" s="36"/>
      <c r="R219" s="36"/>
    </row>
    <row r="220" spans="1:18" x14ac:dyDescent="0.25">
      <c r="A220" s="96"/>
      <c r="B220" s="93"/>
      <c r="C220" s="151" t="s">
        <v>170</v>
      </c>
      <c r="D220" s="151"/>
      <c r="E220" s="151"/>
      <c r="F220" s="151"/>
      <c r="G220" s="151"/>
      <c r="H220" s="151"/>
      <c r="I220" s="151"/>
      <c r="J220" s="151"/>
      <c r="K220" s="151"/>
      <c r="L220" s="151"/>
      <c r="M220" s="151"/>
      <c r="N220" s="151"/>
      <c r="O220" s="151"/>
      <c r="P220" s="105">
        <v>19.940000000000001</v>
      </c>
      <c r="Q220" s="36"/>
      <c r="R220" s="36"/>
    </row>
    <row r="221" spans="1:18" x14ac:dyDescent="0.25">
      <c r="A221" s="96"/>
      <c r="B221" s="93"/>
      <c r="C221" s="151" t="s">
        <v>174</v>
      </c>
      <c r="D221" s="151"/>
      <c r="E221" s="151"/>
      <c r="F221" s="151"/>
      <c r="G221" s="151"/>
      <c r="H221" s="151"/>
      <c r="I221" s="151"/>
      <c r="J221" s="151"/>
      <c r="K221" s="151"/>
      <c r="L221" s="151"/>
      <c r="M221" s="151"/>
      <c r="N221" s="151"/>
      <c r="O221" s="151"/>
      <c r="P221" s="105">
        <v>39.85</v>
      </c>
      <c r="Q221" s="36"/>
      <c r="R221" s="36"/>
    </row>
    <row r="222" spans="1:18" x14ac:dyDescent="0.25">
      <c r="A222" s="96"/>
      <c r="B222" s="93"/>
      <c r="C222" s="151" t="s">
        <v>171</v>
      </c>
      <c r="D222" s="151"/>
      <c r="E222" s="151"/>
      <c r="F222" s="151"/>
      <c r="G222" s="151"/>
      <c r="H222" s="151"/>
      <c r="I222" s="151"/>
      <c r="J222" s="151"/>
      <c r="K222" s="151"/>
      <c r="L222" s="151"/>
      <c r="M222" s="151"/>
      <c r="N222" s="151"/>
      <c r="O222" s="151"/>
      <c r="P222" s="105">
        <v>826.39</v>
      </c>
      <c r="Q222" s="36"/>
      <c r="R222" s="36"/>
    </row>
    <row r="223" spans="1:18" x14ac:dyDescent="0.25">
      <c r="A223" s="96"/>
      <c r="B223" s="93"/>
      <c r="C223" s="151" t="s">
        <v>172</v>
      </c>
      <c r="D223" s="151"/>
      <c r="E223" s="151"/>
      <c r="F223" s="151"/>
      <c r="G223" s="151"/>
      <c r="H223" s="151"/>
      <c r="I223" s="151"/>
      <c r="J223" s="151"/>
      <c r="K223" s="151"/>
      <c r="L223" s="151"/>
      <c r="M223" s="151"/>
      <c r="N223" s="151"/>
      <c r="O223" s="151"/>
      <c r="P223" s="105">
        <v>434.49</v>
      </c>
      <c r="Q223" s="36"/>
      <c r="R223" s="36"/>
    </row>
    <row r="224" spans="1:18" x14ac:dyDescent="0.25">
      <c r="A224" s="96"/>
      <c r="B224" s="93"/>
      <c r="C224" s="151" t="s">
        <v>247</v>
      </c>
      <c r="D224" s="151"/>
      <c r="E224" s="151"/>
      <c r="F224" s="151"/>
      <c r="G224" s="151"/>
      <c r="H224" s="151"/>
      <c r="I224" s="151"/>
      <c r="J224" s="151"/>
      <c r="K224" s="151"/>
      <c r="L224" s="151"/>
      <c r="M224" s="151"/>
      <c r="N224" s="151"/>
      <c r="O224" s="151"/>
      <c r="P224" s="111">
        <v>16357.24</v>
      </c>
      <c r="Q224" s="36"/>
      <c r="R224" s="36"/>
    </row>
    <row r="225" spans="1:18" x14ac:dyDescent="0.25">
      <c r="A225" s="96"/>
      <c r="B225" s="93"/>
      <c r="C225" s="151" t="s">
        <v>235</v>
      </c>
      <c r="D225" s="151"/>
      <c r="E225" s="151"/>
      <c r="F225" s="151"/>
      <c r="G225" s="151"/>
      <c r="H225" s="151"/>
      <c r="I225" s="151"/>
      <c r="J225" s="151"/>
      <c r="K225" s="151"/>
      <c r="L225" s="151"/>
      <c r="M225" s="151"/>
      <c r="N225" s="151"/>
      <c r="O225" s="151"/>
      <c r="P225" s="111">
        <v>4024.08</v>
      </c>
      <c r="Q225" s="36"/>
      <c r="R225" s="36"/>
    </row>
    <row r="226" spans="1:18" x14ac:dyDescent="0.25">
      <c r="A226" s="96"/>
      <c r="B226" s="93"/>
      <c r="C226" s="151" t="s">
        <v>236</v>
      </c>
      <c r="D226" s="151"/>
      <c r="E226" s="151"/>
      <c r="F226" s="151"/>
      <c r="G226" s="151"/>
      <c r="H226" s="151"/>
      <c r="I226" s="151"/>
      <c r="J226" s="151"/>
      <c r="K226" s="151"/>
      <c r="L226" s="151"/>
      <c r="M226" s="151"/>
      <c r="N226" s="151"/>
      <c r="O226" s="151"/>
      <c r="P226" s="111">
        <v>4024.08</v>
      </c>
      <c r="Q226" s="36"/>
      <c r="R226" s="36"/>
    </row>
    <row r="227" spans="1:18" x14ac:dyDescent="0.25">
      <c r="A227" s="96"/>
      <c r="B227" s="93"/>
      <c r="C227" s="151" t="s">
        <v>237</v>
      </c>
      <c r="D227" s="151"/>
      <c r="E227" s="151"/>
      <c r="F227" s="151"/>
      <c r="G227" s="151"/>
      <c r="H227" s="151"/>
      <c r="I227" s="151"/>
      <c r="J227" s="151"/>
      <c r="K227" s="151"/>
      <c r="L227" s="151"/>
      <c r="M227" s="151"/>
      <c r="N227" s="151"/>
      <c r="O227" s="151"/>
      <c r="P227" s="105"/>
      <c r="Q227" s="36"/>
      <c r="R227" s="36"/>
    </row>
    <row r="228" spans="1:18" x14ac:dyDescent="0.25">
      <c r="A228" s="96"/>
      <c r="B228" s="93"/>
      <c r="C228" s="151" t="s">
        <v>238</v>
      </c>
      <c r="D228" s="151"/>
      <c r="E228" s="151"/>
      <c r="F228" s="151"/>
      <c r="G228" s="151"/>
      <c r="H228" s="151"/>
      <c r="I228" s="151"/>
      <c r="J228" s="151"/>
      <c r="K228" s="151"/>
      <c r="L228" s="151"/>
      <c r="M228" s="151"/>
      <c r="N228" s="151"/>
      <c r="O228" s="151"/>
      <c r="P228" s="111">
        <v>1916.23</v>
      </c>
      <c r="Q228" s="36"/>
      <c r="R228" s="36"/>
    </row>
    <row r="229" spans="1:18" x14ac:dyDescent="0.25">
      <c r="A229" s="96"/>
      <c r="B229" s="93"/>
      <c r="C229" s="151" t="s">
        <v>239</v>
      </c>
      <c r="D229" s="151"/>
      <c r="E229" s="151"/>
      <c r="F229" s="151"/>
      <c r="G229" s="151"/>
      <c r="H229" s="151"/>
      <c r="I229" s="151"/>
      <c r="J229" s="151"/>
      <c r="K229" s="151"/>
      <c r="L229" s="151"/>
      <c r="M229" s="151"/>
      <c r="N229" s="151"/>
      <c r="O229" s="151"/>
      <c r="P229" s="111">
        <v>1418.01</v>
      </c>
      <c r="Q229" s="36"/>
      <c r="R229" s="36"/>
    </row>
    <row r="230" spans="1:18" x14ac:dyDescent="0.25">
      <c r="A230" s="96"/>
      <c r="B230" s="93"/>
      <c r="C230" s="151" t="s">
        <v>240</v>
      </c>
      <c r="D230" s="151"/>
      <c r="E230" s="151"/>
      <c r="F230" s="151"/>
      <c r="G230" s="151"/>
      <c r="H230" s="151"/>
      <c r="I230" s="151"/>
      <c r="J230" s="151"/>
      <c r="K230" s="151"/>
      <c r="L230" s="151"/>
      <c r="M230" s="151"/>
      <c r="N230" s="151"/>
      <c r="O230" s="151"/>
      <c r="P230" s="105">
        <v>689.84</v>
      </c>
      <c r="Q230" s="36"/>
      <c r="R230" s="36"/>
    </row>
    <row r="231" spans="1:18" x14ac:dyDescent="0.25">
      <c r="A231" s="96"/>
      <c r="B231" s="93"/>
      <c r="C231" s="151" t="s">
        <v>257</v>
      </c>
      <c r="D231" s="151"/>
      <c r="E231" s="151"/>
      <c r="F231" s="151"/>
      <c r="G231" s="151"/>
      <c r="H231" s="151"/>
      <c r="I231" s="151"/>
      <c r="J231" s="151"/>
      <c r="K231" s="151"/>
      <c r="L231" s="151"/>
      <c r="M231" s="151"/>
      <c r="N231" s="151"/>
      <c r="O231" s="151"/>
      <c r="P231" s="111">
        <v>2876.48</v>
      </c>
      <c r="Q231" s="36"/>
      <c r="R231" s="36"/>
    </row>
    <row r="232" spans="1:18" x14ac:dyDescent="0.25">
      <c r="A232" s="96"/>
      <c r="B232" s="93"/>
      <c r="C232" s="151" t="s">
        <v>258</v>
      </c>
      <c r="D232" s="151"/>
      <c r="E232" s="151"/>
      <c r="F232" s="151"/>
      <c r="G232" s="151"/>
      <c r="H232" s="151"/>
      <c r="I232" s="151"/>
      <c r="J232" s="151"/>
      <c r="K232" s="151"/>
      <c r="L232" s="151"/>
      <c r="M232" s="151"/>
      <c r="N232" s="151"/>
      <c r="O232" s="151"/>
      <c r="P232" s="111">
        <v>2342.9499999999998</v>
      </c>
      <c r="Q232" s="36"/>
      <c r="R232" s="36"/>
    </row>
    <row r="233" spans="1:18" x14ac:dyDescent="0.25">
      <c r="A233" s="96"/>
      <c r="B233" s="93"/>
      <c r="C233" s="151" t="s">
        <v>259</v>
      </c>
      <c r="D233" s="151"/>
      <c r="E233" s="151"/>
      <c r="F233" s="151"/>
      <c r="G233" s="151"/>
      <c r="H233" s="151"/>
      <c r="I233" s="151"/>
      <c r="J233" s="151"/>
      <c r="K233" s="151"/>
      <c r="L233" s="151"/>
      <c r="M233" s="151"/>
      <c r="N233" s="151"/>
      <c r="O233" s="151"/>
      <c r="P233" s="111">
        <v>1176.31</v>
      </c>
      <c r="Q233" s="36"/>
      <c r="R233" s="36"/>
    </row>
    <row r="234" spans="1:18" x14ac:dyDescent="0.25">
      <c r="A234" s="96"/>
      <c r="B234" s="93"/>
      <c r="C234" s="149" t="s">
        <v>260</v>
      </c>
      <c r="D234" s="149"/>
      <c r="E234" s="149"/>
      <c r="F234" s="149"/>
      <c r="G234" s="149"/>
      <c r="H234" s="149"/>
      <c r="I234" s="149"/>
      <c r="J234" s="149"/>
      <c r="K234" s="149"/>
      <c r="L234" s="149"/>
      <c r="M234" s="149"/>
      <c r="N234" s="149"/>
      <c r="O234" s="149"/>
      <c r="P234" s="112">
        <v>24581.1</v>
      </c>
      <c r="Q234" s="36"/>
      <c r="R234" s="36"/>
    </row>
    <row r="235" spans="1:18" x14ac:dyDescent="0.25">
      <c r="A235" s="96"/>
      <c r="B235" s="36"/>
      <c r="C235" s="151" t="s">
        <v>261</v>
      </c>
      <c r="D235" s="151"/>
      <c r="E235" s="151"/>
      <c r="F235" s="151"/>
      <c r="G235" s="151"/>
      <c r="H235" s="151"/>
      <c r="I235" s="151"/>
      <c r="J235" s="151"/>
      <c r="K235" s="151"/>
      <c r="L235" s="93"/>
      <c r="M235" s="93"/>
      <c r="N235" s="93"/>
      <c r="O235" s="107">
        <v>0.63149542915000001</v>
      </c>
      <c r="P235" s="111">
        <v>5193.33</v>
      </c>
      <c r="Q235" s="36"/>
      <c r="R235" s="36"/>
    </row>
    <row r="236" spans="1:18" x14ac:dyDescent="0.25">
      <c r="A236" s="96"/>
      <c r="B236" s="7"/>
      <c r="C236" s="149" t="s">
        <v>262</v>
      </c>
      <c r="D236" s="149"/>
      <c r="E236" s="149"/>
      <c r="F236" s="149"/>
      <c r="G236" s="149"/>
      <c r="H236" s="149"/>
      <c r="I236" s="149"/>
      <c r="J236" s="149"/>
      <c r="K236" s="149"/>
      <c r="L236" s="93"/>
      <c r="M236" s="93"/>
      <c r="N236" s="93"/>
      <c r="O236" s="93"/>
      <c r="P236" s="112">
        <v>21550.57</v>
      </c>
      <c r="Q236" s="36"/>
      <c r="R236" s="36"/>
    </row>
    <row r="237" spans="1:18" ht="22.5" x14ac:dyDescent="0.25">
      <c r="A237" s="96"/>
      <c r="B237" s="86" t="s">
        <v>1</v>
      </c>
      <c r="C237" s="90" t="s">
        <v>263</v>
      </c>
      <c r="D237" s="36"/>
      <c r="E237" s="36"/>
      <c r="F237" s="36"/>
      <c r="G237" s="36"/>
      <c r="H237" s="36"/>
      <c r="I237" s="36"/>
      <c r="J237" s="36"/>
      <c r="K237" s="36"/>
      <c r="L237" s="93"/>
      <c r="M237" s="93"/>
      <c r="N237" s="93"/>
      <c r="O237" s="93"/>
      <c r="P237" s="105">
        <v>522.08000000000004</v>
      </c>
      <c r="Q237" s="36"/>
      <c r="R237" s="36"/>
    </row>
    <row r="238" spans="1:18" ht="22.5" x14ac:dyDescent="0.25">
      <c r="A238" s="96"/>
      <c r="B238" s="86" t="s">
        <v>264</v>
      </c>
      <c r="C238" s="90" t="s">
        <v>265</v>
      </c>
      <c r="D238" s="36"/>
      <c r="E238" s="36"/>
      <c r="F238" s="36"/>
      <c r="G238" s="36"/>
      <c r="H238" s="36"/>
      <c r="I238" s="36"/>
      <c r="J238" s="36"/>
      <c r="K238" s="36"/>
      <c r="L238" s="93"/>
      <c r="M238" s="93"/>
      <c r="N238" s="93"/>
      <c r="O238" s="93"/>
      <c r="P238" s="105">
        <v>969.57</v>
      </c>
      <c r="Q238" s="36"/>
      <c r="R238" s="36"/>
    </row>
    <row r="239" spans="1:18" x14ac:dyDescent="0.25">
      <c r="A239" s="96"/>
      <c r="B239" s="7"/>
      <c r="C239" s="149" t="s">
        <v>266</v>
      </c>
      <c r="D239" s="149"/>
      <c r="E239" s="149"/>
      <c r="F239" s="149"/>
      <c r="G239" s="149"/>
      <c r="H239" s="149"/>
      <c r="I239" s="149"/>
      <c r="J239" s="149"/>
      <c r="K239" s="149"/>
      <c r="L239" s="93"/>
      <c r="M239" s="93"/>
      <c r="N239" s="93"/>
      <c r="O239" s="93"/>
      <c r="P239" s="112">
        <v>23042.22</v>
      </c>
      <c r="Q239" s="36"/>
      <c r="R239" s="36"/>
    </row>
    <row r="240" spans="1:18" x14ac:dyDescent="0.25">
      <c r="A240" s="96"/>
      <c r="B240" s="7"/>
      <c r="C240" s="151" t="s">
        <v>20</v>
      </c>
      <c r="D240" s="151"/>
      <c r="E240" s="151"/>
      <c r="F240" s="151"/>
      <c r="G240" s="151"/>
      <c r="H240" s="151"/>
      <c r="I240" s="151"/>
      <c r="J240" s="151"/>
      <c r="K240" s="151"/>
      <c r="L240" s="93"/>
      <c r="M240" s="93"/>
      <c r="N240" s="93"/>
      <c r="O240" s="93"/>
      <c r="P240" s="111">
        <v>4608.4399999999996</v>
      </c>
      <c r="Q240" s="36"/>
      <c r="R240" s="36"/>
    </row>
    <row r="241" spans="1:18" x14ac:dyDescent="0.25">
      <c r="A241" s="96"/>
      <c r="B241" s="7"/>
      <c r="C241" s="149" t="s">
        <v>267</v>
      </c>
      <c r="D241" s="149"/>
      <c r="E241" s="149"/>
      <c r="F241" s="149"/>
      <c r="G241" s="149"/>
      <c r="H241" s="149"/>
      <c r="I241" s="149"/>
      <c r="J241" s="149"/>
      <c r="K241" s="149"/>
      <c r="L241" s="93"/>
      <c r="M241" s="93"/>
      <c r="N241" s="93"/>
      <c r="O241" s="93"/>
      <c r="P241" s="112">
        <v>27650.66</v>
      </c>
      <c r="Q241" s="36"/>
      <c r="R241" s="36"/>
    </row>
  </sheetData>
  <mergeCells count="256">
    <mergeCell ref="C241:K241"/>
    <mergeCell ref="C233:O233"/>
    <mergeCell ref="C234:O234"/>
    <mergeCell ref="C235:K235"/>
    <mergeCell ref="C236:K236"/>
    <mergeCell ref="C239:K239"/>
    <mergeCell ref="C240:K240"/>
    <mergeCell ref="C227:O227"/>
    <mergeCell ref="C228:O228"/>
    <mergeCell ref="C229:O229"/>
    <mergeCell ref="C230:O230"/>
    <mergeCell ref="C231:O231"/>
    <mergeCell ref="C232:O232"/>
    <mergeCell ref="C221:O221"/>
    <mergeCell ref="C222:O222"/>
    <mergeCell ref="C223:O223"/>
    <mergeCell ref="C224:O224"/>
    <mergeCell ref="C225:O225"/>
    <mergeCell ref="C226:O226"/>
    <mergeCell ref="C215:O215"/>
    <mergeCell ref="C216:O216"/>
    <mergeCell ref="C217:O217"/>
    <mergeCell ref="C218:O218"/>
    <mergeCell ref="C219:O219"/>
    <mergeCell ref="C220:O220"/>
    <mergeCell ref="C209:O209"/>
    <mergeCell ref="C210:O210"/>
    <mergeCell ref="C211:O211"/>
    <mergeCell ref="C212:O212"/>
    <mergeCell ref="C213:O213"/>
    <mergeCell ref="C214:O214"/>
    <mergeCell ref="C203:O203"/>
    <mergeCell ref="C204:O204"/>
    <mergeCell ref="C205:O205"/>
    <mergeCell ref="C206:O206"/>
    <mergeCell ref="C207:O207"/>
    <mergeCell ref="C208:O208"/>
    <mergeCell ref="C197:O197"/>
    <mergeCell ref="C198:O198"/>
    <mergeCell ref="C199:O199"/>
    <mergeCell ref="C200:O200"/>
    <mergeCell ref="C201:O201"/>
    <mergeCell ref="C202:O202"/>
    <mergeCell ref="C191:G191"/>
    <mergeCell ref="C192:G192"/>
    <mergeCell ref="C193:O193"/>
    <mergeCell ref="C194:O194"/>
    <mergeCell ref="C195:O195"/>
    <mergeCell ref="C196:O196"/>
    <mergeCell ref="R184:R185"/>
    <mergeCell ref="C186:G186"/>
    <mergeCell ref="C187:O187"/>
    <mergeCell ref="C188:O188"/>
    <mergeCell ref="C189:O189"/>
    <mergeCell ref="A190:P190"/>
    <mergeCell ref="L184:L185"/>
    <mergeCell ref="M184:M185"/>
    <mergeCell ref="N184:N185"/>
    <mergeCell ref="O184:O185"/>
    <mergeCell ref="P184:P185"/>
    <mergeCell ref="Q184:Q185"/>
    <mergeCell ref="B184:B185"/>
    <mergeCell ref="C184:G185"/>
    <mergeCell ref="H184:H185"/>
    <mergeCell ref="I184:I185"/>
    <mergeCell ref="J184:J185"/>
    <mergeCell ref="K184:K185"/>
    <mergeCell ref="C179:O179"/>
    <mergeCell ref="C180:O180"/>
    <mergeCell ref="C181:O181"/>
    <mergeCell ref="C182:J182"/>
    <mergeCell ref="L182:O182"/>
    <mergeCell ref="A183:P183"/>
    <mergeCell ref="C173:O173"/>
    <mergeCell ref="C174:O174"/>
    <mergeCell ref="C175:O175"/>
    <mergeCell ref="C176:O176"/>
    <mergeCell ref="C177:O177"/>
    <mergeCell ref="C178:O178"/>
    <mergeCell ref="C167:O167"/>
    <mergeCell ref="C168:O168"/>
    <mergeCell ref="C169:O169"/>
    <mergeCell ref="C170:O170"/>
    <mergeCell ref="C171:O171"/>
    <mergeCell ref="C172:O172"/>
    <mergeCell ref="C161:G161"/>
    <mergeCell ref="C162:G162"/>
    <mergeCell ref="C163:G163"/>
    <mergeCell ref="C164:G164"/>
    <mergeCell ref="C165:G165"/>
    <mergeCell ref="C166:G166"/>
    <mergeCell ref="A155:P155"/>
    <mergeCell ref="C156:G156"/>
    <mergeCell ref="C157:P157"/>
    <mergeCell ref="C158:G158"/>
    <mergeCell ref="C159:G159"/>
    <mergeCell ref="C160:G160"/>
    <mergeCell ref="C151:O151"/>
    <mergeCell ref="C152:O152"/>
    <mergeCell ref="C153:J153"/>
    <mergeCell ref="L153:O153"/>
    <mergeCell ref="C154:J154"/>
    <mergeCell ref="L154:O154"/>
    <mergeCell ref="C145:O145"/>
    <mergeCell ref="C146:O146"/>
    <mergeCell ref="C147:O147"/>
    <mergeCell ref="C148:O148"/>
    <mergeCell ref="C149:O149"/>
    <mergeCell ref="C150:O150"/>
    <mergeCell ref="C139:O139"/>
    <mergeCell ref="C140:O140"/>
    <mergeCell ref="C141:O141"/>
    <mergeCell ref="C142:O142"/>
    <mergeCell ref="C143:O143"/>
    <mergeCell ref="C144:O144"/>
    <mergeCell ref="C133:O133"/>
    <mergeCell ref="C134:O134"/>
    <mergeCell ref="C135:O135"/>
    <mergeCell ref="C136:O136"/>
    <mergeCell ref="C137:O137"/>
    <mergeCell ref="C138:O138"/>
    <mergeCell ref="C127:G127"/>
    <mergeCell ref="C128:G128"/>
    <mergeCell ref="C129:G129"/>
    <mergeCell ref="C130:G130"/>
    <mergeCell ref="C131:G131"/>
    <mergeCell ref="C132:G132"/>
    <mergeCell ref="C121:G121"/>
    <mergeCell ref="C122:G122"/>
    <mergeCell ref="C123:G123"/>
    <mergeCell ref="C124:G124"/>
    <mergeCell ref="C125:G125"/>
    <mergeCell ref="C126:G126"/>
    <mergeCell ref="C115:G115"/>
    <mergeCell ref="C116:G116"/>
    <mergeCell ref="C117:G117"/>
    <mergeCell ref="C118:G118"/>
    <mergeCell ref="C119:G119"/>
    <mergeCell ref="C120:G120"/>
    <mergeCell ref="C109:G109"/>
    <mergeCell ref="C110:G110"/>
    <mergeCell ref="C111:P111"/>
    <mergeCell ref="C112:G112"/>
    <mergeCell ref="C113:G113"/>
    <mergeCell ref="C114:G114"/>
    <mergeCell ref="C103:G103"/>
    <mergeCell ref="C104:G104"/>
    <mergeCell ref="C105:G105"/>
    <mergeCell ref="C106:G106"/>
    <mergeCell ref="C107:G107"/>
    <mergeCell ref="C108:G108"/>
    <mergeCell ref="C97:G97"/>
    <mergeCell ref="C98:G98"/>
    <mergeCell ref="C99:G99"/>
    <mergeCell ref="C100:G100"/>
    <mergeCell ref="C101:G101"/>
    <mergeCell ref="C102:G102"/>
    <mergeCell ref="A91:P91"/>
    <mergeCell ref="C92:G92"/>
    <mergeCell ref="C93:P93"/>
    <mergeCell ref="C94:G94"/>
    <mergeCell ref="C95:G95"/>
    <mergeCell ref="C96:G96"/>
    <mergeCell ref="C86:O86"/>
    <mergeCell ref="C87:O87"/>
    <mergeCell ref="C88:O88"/>
    <mergeCell ref="C89:J89"/>
    <mergeCell ref="L89:O89"/>
    <mergeCell ref="C90:J90"/>
    <mergeCell ref="L90:O90"/>
    <mergeCell ref="C80:O80"/>
    <mergeCell ref="C81:O81"/>
    <mergeCell ref="C82:O82"/>
    <mergeCell ref="C83:O83"/>
    <mergeCell ref="C84:O84"/>
    <mergeCell ref="C85:O85"/>
    <mergeCell ref="C74:O74"/>
    <mergeCell ref="C75:O75"/>
    <mergeCell ref="C76:O76"/>
    <mergeCell ref="C77:O77"/>
    <mergeCell ref="C78:O78"/>
    <mergeCell ref="C79:O79"/>
    <mergeCell ref="C68:O68"/>
    <mergeCell ref="C69:O69"/>
    <mergeCell ref="C70:O70"/>
    <mergeCell ref="C71:O71"/>
    <mergeCell ref="C72:O72"/>
    <mergeCell ref="C73:O73"/>
    <mergeCell ref="C62:G62"/>
    <mergeCell ref="C63:G63"/>
    <mergeCell ref="C64:O64"/>
    <mergeCell ref="C65:O65"/>
    <mergeCell ref="C66:O66"/>
    <mergeCell ref="C67:O67"/>
    <mergeCell ref="C56:G56"/>
    <mergeCell ref="C57:G57"/>
    <mergeCell ref="C58:G58"/>
    <mergeCell ref="C59:G59"/>
    <mergeCell ref="C60:G60"/>
    <mergeCell ref="C61:G61"/>
    <mergeCell ref="C50:G50"/>
    <mergeCell ref="C51:G51"/>
    <mergeCell ref="C52:G52"/>
    <mergeCell ref="C53:G53"/>
    <mergeCell ref="C54:P54"/>
    <mergeCell ref="C55:P55"/>
    <mergeCell ref="C44:G44"/>
    <mergeCell ref="C45:G45"/>
    <mergeCell ref="C46:G46"/>
    <mergeCell ref="C47:G47"/>
    <mergeCell ref="C48:G48"/>
    <mergeCell ref="C49:G49"/>
    <mergeCell ref="C38:G38"/>
    <mergeCell ref="A39:P39"/>
    <mergeCell ref="C40:G40"/>
    <mergeCell ref="C41:P41"/>
    <mergeCell ref="C42:G42"/>
    <mergeCell ref="C43:G43"/>
    <mergeCell ref="K32:L32"/>
    <mergeCell ref="K33:M33"/>
    <mergeCell ref="A35:A37"/>
    <mergeCell ref="B35:B37"/>
    <mergeCell ref="C35:G37"/>
    <mergeCell ref="H35:H37"/>
    <mergeCell ref="I35:K36"/>
    <mergeCell ref="L35:P36"/>
    <mergeCell ref="B24:F24"/>
    <mergeCell ref="A26:B26"/>
    <mergeCell ref="C26:F26"/>
    <mergeCell ref="A28:B28"/>
    <mergeCell ref="K30:L30"/>
    <mergeCell ref="K31:L31"/>
    <mergeCell ref="A16:P16"/>
    <mergeCell ref="A17:P17"/>
    <mergeCell ref="A18:P18"/>
    <mergeCell ref="A20:P20"/>
    <mergeCell ref="A21:P21"/>
    <mergeCell ref="B23:F23"/>
    <mergeCell ref="A10:F10"/>
    <mergeCell ref="G10:P10"/>
    <mergeCell ref="A11:F11"/>
    <mergeCell ref="G11:P11"/>
    <mergeCell ref="A13:P13"/>
    <mergeCell ref="A14:P14"/>
    <mergeCell ref="A7:F7"/>
    <mergeCell ref="G7:P7"/>
    <mergeCell ref="A8:F8"/>
    <mergeCell ref="G8:P8"/>
    <mergeCell ref="A9:F9"/>
    <mergeCell ref="G9:P9"/>
    <mergeCell ref="A4:F4"/>
    <mergeCell ref="G4:P4"/>
    <mergeCell ref="A5:F5"/>
    <mergeCell ref="G5:P5"/>
    <mergeCell ref="A6:F6"/>
    <mergeCell ref="G6:P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FEB14B-FBFA-40C7-B067-13AF24747B7E}">
  <dimension ref="A1:J19"/>
  <sheetViews>
    <sheetView workbookViewId="0">
      <selection activeCell="M10" sqref="M10"/>
    </sheetView>
  </sheetViews>
  <sheetFormatPr defaultRowHeight="15" x14ac:dyDescent="0.25"/>
  <cols>
    <col min="2" max="2" width="32" customWidth="1"/>
    <col min="3" max="3" width="21.42578125" customWidth="1"/>
    <col min="4" max="4" width="18.85546875" customWidth="1"/>
    <col min="5" max="5" width="18.7109375" customWidth="1"/>
    <col min="6" max="6" width="14.140625" customWidth="1"/>
    <col min="7" max="7" width="14" customWidth="1"/>
    <col min="8" max="8" width="19.42578125" customWidth="1"/>
    <col min="9" max="9" width="19.5703125" customWidth="1"/>
    <col min="10" max="10" width="18.8554687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2" t="s">
        <v>0</v>
      </c>
      <c r="J1" s="2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</row>
    <row r="4" spans="1:10" x14ac:dyDescent="0.25">
      <c r="A4" s="4" t="s">
        <v>66</v>
      </c>
      <c r="B4" s="4"/>
      <c r="C4" s="4"/>
      <c r="D4" s="4"/>
      <c r="E4" s="4"/>
      <c r="F4" s="4"/>
      <c r="G4" s="4"/>
      <c r="H4" s="4"/>
      <c r="I4" s="4"/>
      <c r="J4" s="4"/>
    </row>
    <row r="5" spans="1:10" ht="15.75" thickBot="1" x14ac:dyDescent="0.3">
      <c r="A5" s="38"/>
      <c r="B5" s="38"/>
      <c r="C5" s="38"/>
      <c r="D5" s="38"/>
      <c r="E5" s="38"/>
      <c r="F5" s="38"/>
      <c r="G5" s="38"/>
      <c r="H5" s="38"/>
      <c r="I5" s="54" t="s">
        <v>2</v>
      </c>
      <c r="J5" s="54"/>
    </row>
    <row r="6" spans="1:10" ht="165" customHeight="1" thickBot="1" x14ac:dyDescent="0.3">
      <c r="A6" s="55" t="s">
        <v>3</v>
      </c>
      <c r="B6" s="55" t="s">
        <v>4</v>
      </c>
      <c r="C6" s="57" t="s">
        <v>5</v>
      </c>
      <c r="D6" s="58"/>
      <c r="E6" s="59"/>
      <c r="F6" s="60" t="s">
        <v>6</v>
      </c>
      <c r="G6" s="55" t="s">
        <v>7</v>
      </c>
      <c r="H6" s="63" t="s">
        <v>8</v>
      </c>
      <c r="I6" s="55" t="s">
        <v>9</v>
      </c>
      <c r="J6" s="55" t="s">
        <v>10</v>
      </c>
    </row>
    <row r="7" spans="1:10" ht="15.75" thickBot="1" x14ac:dyDescent="0.3">
      <c r="A7" s="56"/>
      <c r="B7" s="56"/>
      <c r="C7" s="40" t="s">
        <v>11</v>
      </c>
      <c r="D7" s="40" t="s">
        <v>12</v>
      </c>
      <c r="E7" s="39" t="s">
        <v>13</v>
      </c>
      <c r="F7" s="61"/>
      <c r="G7" s="62"/>
      <c r="H7" s="64"/>
      <c r="I7" s="56"/>
      <c r="J7" s="56"/>
    </row>
    <row r="8" spans="1:10" ht="26.25" thickBot="1" x14ac:dyDescent="0.3">
      <c r="A8" s="41"/>
      <c r="B8" s="42" t="s">
        <v>14</v>
      </c>
      <c r="C8" s="43">
        <v>1</v>
      </c>
      <c r="D8" s="44" t="s">
        <v>15</v>
      </c>
      <c r="E8" s="45" t="s">
        <v>16</v>
      </c>
      <c r="F8" s="43">
        <v>2</v>
      </c>
      <c r="G8" s="43">
        <v>12.69</v>
      </c>
      <c r="H8" s="43">
        <v>40.9</v>
      </c>
      <c r="I8" s="46">
        <v>519.02</v>
      </c>
      <c r="J8" s="46">
        <v>1038.04</v>
      </c>
    </row>
    <row r="9" spans="1:10" ht="15.75" thickBot="1" x14ac:dyDescent="0.3">
      <c r="A9" s="47"/>
      <c r="B9" s="42" t="s">
        <v>17</v>
      </c>
      <c r="C9" s="48"/>
      <c r="D9" s="48"/>
      <c r="E9" s="48"/>
      <c r="F9" s="48"/>
      <c r="G9" s="48"/>
      <c r="H9" s="48"/>
      <c r="I9" s="48"/>
      <c r="J9" s="49">
        <v>519.02</v>
      </c>
    </row>
    <row r="10" spans="1:10" ht="15.75" thickBot="1" x14ac:dyDescent="0.3">
      <c r="A10" s="47"/>
      <c r="B10" s="42" t="s">
        <v>18</v>
      </c>
      <c r="C10" s="48"/>
      <c r="D10" s="48"/>
      <c r="E10" s="48"/>
      <c r="F10" s="48"/>
      <c r="G10" s="48"/>
      <c r="H10" s="48"/>
      <c r="I10" s="48"/>
      <c r="J10" s="49">
        <v>155.71</v>
      </c>
    </row>
    <row r="11" spans="1:10" ht="15.75" thickBot="1" x14ac:dyDescent="0.3">
      <c r="A11" s="47"/>
      <c r="B11" s="50" t="s">
        <v>19</v>
      </c>
      <c r="C11" s="51"/>
      <c r="D11" s="51"/>
      <c r="E11" s="51"/>
      <c r="F11" s="51"/>
      <c r="G11" s="51"/>
      <c r="H11" s="51"/>
      <c r="I11" s="51"/>
      <c r="J11" s="52">
        <v>1712.77</v>
      </c>
    </row>
    <row r="12" spans="1:10" ht="42" thickBot="1" x14ac:dyDescent="0.3">
      <c r="A12" s="47"/>
      <c r="B12" s="50" t="s">
        <v>67</v>
      </c>
      <c r="C12" s="48"/>
      <c r="D12" s="48"/>
      <c r="E12" s="48"/>
      <c r="F12" s="48"/>
      <c r="G12" s="48"/>
      <c r="H12" s="48"/>
      <c r="I12" s="48"/>
      <c r="J12" s="52">
        <v>522.08000000000004</v>
      </c>
    </row>
    <row r="13" spans="1:10" ht="15.75" thickBot="1" x14ac:dyDescent="0.3">
      <c r="A13" s="47"/>
      <c r="B13" s="42" t="s">
        <v>20</v>
      </c>
      <c r="C13" s="48"/>
      <c r="D13" s="48"/>
      <c r="E13" s="48"/>
      <c r="F13" s="48"/>
      <c r="G13" s="48"/>
      <c r="H13" s="48"/>
      <c r="I13" s="48"/>
      <c r="J13" s="49">
        <v>104.42</v>
      </c>
    </row>
    <row r="14" spans="1:10" ht="15.75" thickBot="1" x14ac:dyDescent="0.3">
      <c r="A14" s="47"/>
      <c r="B14" s="50" t="s">
        <v>21</v>
      </c>
      <c r="C14" s="51"/>
      <c r="D14" s="51"/>
      <c r="E14" s="51"/>
      <c r="F14" s="51"/>
      <c r="G14" s="51"/>
      <c r="H14" s="51"/>
      <c r="I14" s="51"/>
      <c r="J14" s="52">
        <v>626.5</v>
      </c>
    </row>
    <row r="15" spans="1:10" x14ac:dyDescent="0.25">
      <c r="A15" s="1"/>
      <c r="B15" s="65" t="s">
        <v>22</v>
      </c>
      <c r="C15" s="65"/>
      <c r="D15" s="65"/>
      <c r="E15" s="65"/>
      <c r="F15" s="65"/>
      <c r="G15" s="65"/>
      <c r="H15" s="1"/>
      <c r="I15" s="1"/>
      <c r="J15" s="1"/>
    </row>
    <row r="16" spans="1:10" x14ac:dyDescent="0.25">
      <c r="A16" s="1"/>
      <c r="B16" s="5"/>
      <c r="C16" s="6" t="s">
        <v>23</v>
      </c>
      <c r="D16" s="6"/>
      <c r="E16" s="6"/>
      <c r="F16" s="5"/>
      <c r="G16" s="5"/>
      <c r="H16" s="5"/>
      <c r="I16" s="5"/>
      <c r="J16" s="5"/>
    </row>
    <row r="17" spans="1:10" x14ac:dyDescent="0.25">
      <c r="A17" s="1"/>
      <c r="B17" s="1"/>
      <c r="C17" s="7"/>
      <c r="D17" s="7"/>
      <c r="E17" s="7"/>
      <c r="F17" s="7"/>
      <c r="G17" s="7"/>
      <c r="H17" s="7"/>
      <c r="I17" s="7"/>
      <c r="J17" s="7"/>
    </row>
    <row r="18" spans="1:10" x14ac:dyDescent="0.25">
      <c r="A18" s="1"/>
      <c r="B18" s="6" t="s">
        <v>24</v>
      </c>
      <c r="C18" s="6"/>
      <c r="D18" s="6"/>
      <c r="E18" s="6"/>
      <c r="F18" s="6"/>
      <c r="G18" s="6"/>
      <c r="H18" s="1"/>
      <c r="I18" s="1"/>
      <c r="J18" s="1"/>
    </row>
    <row r="19" spans="1:10" x14ac:dyDescent="0.25">
      <c r="A19" s="1"/>
      <c r="B19" s="5"/>
      <c r="C19" s="6" t="s">
        <v>23</v>
      </c>
      <c r="D19" s="6"/>
      <c r="E19" s="6"/>
      <c r="F19" s="5"/>
      <c r="G19" s="5"/>
      <c r="H19" s="5"/>
      <c r="I19" s="5"/>
      <c r="J19" s="5"/>
    </row>
  </sheetData>
  <mergeCells count="16">
    <mergeCell ref="I6:I7"/>
    <mergeCell ref="J6:J7"/>
    <mergeCell ref="B15:G15"/>
    <mergeCell ref="C16:E16"/>
    <mergeCell ref="B18:G18"/>
    <mergeCell ref="C19:E19"/>
    <mergeCell ref="I1:J1"/>
    <mergeCell ref="A3:J3"/>
    <mergeCell ref="A4:J4"/>
    <mergeCell ref="I5:J5"/>
    <mergeCell ref="A6:A7"/>
    <mergeCell ref="B6:B7"/>
    <mergeCell ref="C6:E6"/>
    <mergeCell ref="F6:F7"/>
    <mergeCell ref="G6:G7"/>
    <mergeCell ref="H6:H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80F6E-339F-4370-9D46-10B8AD963319}">
  <dimension ref="A1:M36"/>
  <sheetViews>
    <sheetView workbookViewId="0">
      <selection activeCell="A5" sqref="A5:J5"/>
    </sheetView>
  </sheetViews>
  <sheetFormatPr defaultRowHeight="15" x14ac:dyDescent="0.25"/>
  <cols>
    <col min="1" max="1" width="47" customWidth="1"/>
    <col min="2" max="2" width="45.7109375" customWidth="1"/>
    <col min="3" max="3" width="15.5703125" customWidth="1"/>
    <col min="4" max="4" width="19.7109375" customWidth="1"/>
    <col min="5" max="5" width="18.28515625" customWidth="1"/>
    <col min="6" max="6" width="18" customWidth="1"/>
    <col min="7" max="7" width="19" customWidth="1"/>
    <col min="8" max="8" width="29.140625" customWidth="1"/>
    <col min="9" max="9" width="17" customWidth="1"/>
    <col min="10" max="10" width="24.140625" customWidth="1"/>
  </cols>
  <sheetData>
    <row r="1" spans="1:13" ht="18.75" x14ac:dyDescent="0.25">
      <c r="A1" s="8" t="s">
        <v>25</v>
      </c>
      <c r="B1" s="8"/>
      <c r="C1" s="8"/>
      <c r="D1" s="8"/>
      <c r="E1" s="8"/>
      <c r="F1" s="8"/>
      <c r="G1" s="8"/>
      <c r="H1" s="8"/>
      <c r="I1" s="8"/>
      <c r="J1" s="8"/>
      <c r="K1" s="9"/>
      <c r="L1" s="9"/>
      <c r="M1" s="9"/>
    </row>
    <row r="2" spans="1:13" ht="15.75" x14ac:dyDescent="0.25">
      <c r="A2" s="1"/>
      <c r="B2" s="1"/>
      <c r="C2" s="1"/>
      <c r="D2" s="1"/>
      <c r="E2" s="1"/>
      <c r="F2" s="1"/>
      <c r="G2" s="1"/>
      <c r="H2" s="10"/>
      <c r="I2" s="10"/>
      <c r="J2" s="10"/>
      <c r="K2" s="9"/>
      <c r="L2" s="9"/>
      <c r="M2" s="9"/>
    </row>
    <row r="3" spans="1:13" ht="15.75" customHeight="1" x14ac:dyDescent="0.25">
      <c r="A3" s="11" t="s">
        <v>26</v>
      </c>
      <c r="B3" s="11"/>
      <c r="C3" s="11"/>
      <c r="D3" s="11"/>
      <c r="E3" s="11"/>
      <c r="F3" s="11"/>
      <c r="G3" s="11"/>
      <c r="H3" s="11"/>
      <c r="I3" s="11"/>
      <c r="J3" s="11"/>
      <c r="K3" s="9"/>
      <c r="L3" s="9"/>
      <c r="M3" s="9"/>
    </row>
    <row r="4" spans="1:13" ht="31.5" customHeight="1" x14ac:dyDescent="0.25">
      <c r="A4" s="12" t="s">
        <v>68</v>
      </c>
      <c r="B4" s="12"/>
      <c r="C4" s="12"/>
      <c r="D4" s="12"/>
      <c r="E4" s="12"/>
      <c r="F4" s="12"/>
      <c r="G4" s="12"/>
      <c r="H4" s="12"/>
      <c r="I4" s="12"/>
      <c r="J4" s="12"/>
      <c r="K4" s="9"/>
      <c r="L4" s="9"/>
      <c r="M4" s="9"/>
    </row>
    <row r="5" spans="1:13" ht="15.75" customHeight="1" x14ac:dyDescent="0.25">
      <c r="A5" s="13" t="s">
        <v>27</v>
      </c>
      <c r="B5" s="13"/>
      <c r="C5" s="13"/>
      <c r="D5" s="13"/>
      <c r="E5" s="13"/>
      <c r="F5" s="13"/>
      <c r="G5" s="13"/>
      <c r="H5" s="13"/>
      <c r="I5" s="13"/>
      <c r="J5" s="13"/>
      <c r="K5" s="9"/>
      <c r="L5" s="9"/>
      <c r="M5" s="9"/>
    </row>
    <row r="6" spans="1:13" ht="15.75" x14ac:dyDescent="0.25">
      <c r="A6" s="14"/>
      <c r="B6" s="14"/>
      <c r="C6" s="14"/>
      <c r="D6" s="14"/>
      <c r="E6" s="14"/>
      <c r="F6" s="14"/>
      <c r="G6" s="14"/>
      <c r="H6" s="14"/>
      <c r="I6" s="14"/>
      <c r="J6" s="14"/>
      <c r="K6" s="9"/>
      <c r="L6" s="9"/>
      <c r="M6" s="9"/>
    </row>
    <row r="7" spans="1:13" ht="31.5" x14ac:dyDescent="0.25">
      <c r="A7" s="15" t="s">
        <v>28</v>
      </c>
      <c r="B7" s="15"/>
      <c r="C7" s="16" t="s">
        <v>29</v>
      </c>
      <c r="D7" s="16"/>
      <c r="E7" s="16"/>
      <c r="F7" s="16"/>
      <c r="G7" s="16"/>
      <c r="H7" s="16" t="s">
        <v>30</v>
      </c>
      <c r="I7" s="16"/>
      <c r="J7" s="16"/>
      <c r="K7" s="17"/>
      <c r="L7" s="9"/>
      <c r="M7" s="9"/>
    </row>
    <row r="8" spans="1:13" ht="47.25" customHeight="1" x14ac:dyDescent="0.25">
      <c r="A8" s="15"/>
      <c r="B8" s="15"/>
      <c r="C8" s="16" t="s">
        <v>31</v>
      </c>
      <c r="D8" s="16"/>
      <c r="E8" s="16"/>
      <c r="F8" s="16"/>
      <c r="G8" s="16"/>
      <c r="H8" s="16"/>
      <c r="I8" s="16"/>
      <c r="J8" s="16"/>
      <c r="K8" s="17"/>
      <c r="L8" s="9"/>
      <c r="M8" s="9"/>
    </row>
    <row r="9" spans="1:13" ht="15.75" x14ac:dyDescent="0.25">
      <c r="A9" s="16" t="s">
        <v>32</v>
      </c>
      <c r="B9" s="16" t="s">
        <v>33</v>
      </c>
      <c r="C9" s="16" t="s">
        <v>34</v>
      </c>
      <c r="D9" s="16" t="s">
        <v>35</v>
      </c>
      <c r="E9" s="15" t="s">
        <v>36</v>
      </c>
      <c r="F9" s="15" t="s">
        <v>37</v>
      </c>
      <c r="G9" s="16"/>
      <c r="H9" s="18">
        <v>33770</v>
      </c>
      <c r="I9" s="18"/>
      <c r="J9" s="18"/>
      <c r="K9" s="17"/>
      <c r="L9" s="9"/>
      <c r="M9" s="9"/>
    </row>
    <row r="10" spans="1:13" ht="31.5" x14ac:dyDescent="0.25">
      <c r="A10" s="16"/>
      <c r="B10" s="16"/>
      <c r="C10" s="16"/>
      <c r="D10" s="16"/>
      <c r="E10" s="15" t="s">
        <v>38</v>
      </c>
      <c r="F10" s="15" t="s">
        <v>38</v>
      </c>
      <c r="G10" s="16"/>
      <c r="H10" s="18"/>
      <c r="I10" s="18"/>
      <c r="J10" s="18"/>
      <c r="K10" s="17"/>
      <c r="L10" s="9"/>
      <c r="M10" s="9"/>
    </row>
    <row r="11" spans="1:13" ht="25.5" x14ac:dyDescent="0.25">
      <c r="A11" s="16"/>
      <c r="B11" s="19" t="s">
        <v>39</v>
      </c>
      <c r="C11" s="15" t="s">
        <v>40</v>
      </c>
      <c r="D11" s="15">
        <v>1</v>
      </c>
      <c r="E11" s="15">
        <v>0</v>
      </c>
      <c r="F11" s="15">
        <v>0</v>
      </c>
      <c r="G11" s="15"/>
      <c r="H11" s="18"/>
      <c r="I11" s="18"/>
      <c r="J11" s="18"/>
      <c r="K11" s="17"/>
      <c r="L11" s="9"/>
      <c r="M11" s="9"/>
    </row>
    <row r="12" spans="1:13" ht="25.5" x14ac:dyDescent="0.25">
      <c r="A12" s="16"/>
      <c r="B12" s="19" t="s">
        <v>41</v>
      </c>
      <c r="C12" s="15" t="s">
        <v>42</v>
      </c>
      <c r="D12" s="15">
        <v>0</v>
      </c>
      <c r="E12" s="15">
        <v>0</v>
      </c>
      <c r="F12" s="15">
        <v>0</v>
      </c>
      <c r="G12" s="15"/>
      <c r="H12" s="18"/>
      <c r="I12" s="18"/>
      <c r="J12" s="18"/>
      <c r="K12" s="17"/>
      <c r="L12" s="9"/>
      <c r="M12" s="9"/>
    </row>
    <row r="13" spans="1:13" ht="15.75" x14ac:dyDescent="0.25">
      <c r="A13" s="16"/>
      <c r="B13" s="19" t="s">
        <v>43</v>
      </c>
      <c r="C13" s="15" t="s">
        <v>44</v>
      </c>
      <c r="D13" s="15">
        <v>0</v>
      </c>
      <c r="E13" s="15">
        <v>0</v>
      </c>
      <c r="F13" s="15">
        <v>0</v>
      </c>
      <c r="G13" s="15"/>
      <c r="H13" s="18"/>
      <c r="I13" s="18"/>
      <c r="J13" s="18"/>
      <c r="K13" s="17"/>
      <c r="L13" s="9"/>
      <c r="M13" s="9"/>
    </row>
    <row r="14" spans="1:13" ht="25.5" x14ac:dyDescent="0.25">
      <c r="A14" s="16"/>
      <c r="B14" s="19" t="s">
        <v>45</v>
      </c>
      <c r="C14" s="15" t="s">
        <v>46</v>
      </c>
      <c r="D14" s="15">
        <v>0</v>
      </c>
      <c r="E14" s="15">
        <v>0</v>
      </c>
      <c r="F14" s="15">
        <v>0</v>
      </c>
      <c r="G14" s="15"/>
      <c r="H14" s="18"/>
      <c r="I14" s="18"/>
      <c r="J14" s="18"/>
      <c r="K14" s="17"/>
      <c r="L14" s="9"/>
      <c r="M14" s="9"/>
    </row>
    <row r="15" spans="1:13" x14ac:dyDescent="0.25">
      <c r="A15" s="16"/>
      <c r="B15" s="19" t="s">
        <v>47</v>
      </c>
      <c r="C15" s="16" t="s">
        <v>48</v>
      </c>
      <c r="D15" s="16">
        <v>0</v>
      </c>
      <c r="E15" s="16">
        <v>0</v>
      </c>
      <c r="F15" s="16">
        <v>0</v>
      </c>
      <c r="G15" s="16"/>
      <c r="H15" s="18"/>
      <c r="I15" s="18"/>
      <c r="J15" s="18"/>
      <c r="K15" s="17"/>
      <c r="L15" s="9"/>
      <c r="M15" s="9"/>
    </row>
    <row r="16" spans="1:13" ht="25.5" x14ac:dyDescent="0.25">
      <c r="A16" s="16"/>
      <c r="B16" s="19" t="s">
        <v>49</v>
      </c>
      <c r="C16" s="16"/>
      <c r="D16" s="16"/>
      <c r="E16" s="16"/>
      <c r="F16" s="16"/>
      <c r="G16" s="16"/>
      <c r="H16" s="18"/>
      <c r="I16" s="18"/>
      <c r="J16" s="18"/>
      <c r="K16" s="17"/>
      <c r="L16" s="9"/>
      <c r="M16" s="9"/>
    </row>
    <row r="17" spans="1:13" ht="15.75" x14ac:dyDescent="0.25">
      <c r="A17" s="16"/>
      <c r="B17" s="15"/>
      <c r="C17" s="15" t="s">
        <v>50</v>
      </c>
      <c r="D17" s="15">
        <v>1</v>
      </c>
      <c r="E17" s="15">
        <v>0</v>
      </c>
      <c r="F17" s="15">
        <v>0</v>
      </c>
      <c r="G17" s="15"/>
      <c r="H17" s="18"/>
      <c r="I17" s="18"/>
      <c r="J17" s="18"/>
      <c r="K17" s="17"/>
      <c r="L17" s="9"/>
      <c r="M17" s="9"/>
    </row>
    <row r="18" spans="1:13" ht="15.75" x14ac:dyDescent="0.25">
      <c r="A18" s="16"/>
      <c r="B18" s="15" t="s">
        <v>51</v>
      </c>
      <c r="C18" s="15" t="s">
        <v>52</v>
      </c>
      <c r="D18" s="15">
        <v>33770</v>
      </c>
      <c r="E18" s="15">
        <v>0</v>
      </c>
      <c r="F18" s="15">
        <v>0</v>
      </c>
      <c r="G18" s="15"/>
      <c r="H18" s="18"/>
      <c r="I18" s="18"/>
      <c r="J18" s="18"/>
      <c r="K18" s="17"/>
      <c r="L18" s="9"/>
      <c r="M18" s="9"/>
    </row>
    <row r="19" spans="1:13" ht="15.75" x14ac:dyDescent="0.25">
      <c r="A19" s="16"/>
      <c r="B19" s="15"/>
      <c r="C19" s="15" t="s">
        <v>53</v>
      </c>
      <c r="D19" s="15">
        <v>33770</v>
      </c>
      <c r="E19" s="15">
        <v>0</v>
      </c>
      <c r="F19" s="15">
        <v>0</v>
      </c>
      <c r="G19" s="15">
        <v>33770</v>
      </c>
      <c r="H19" s="18"/>
      <c r="I19" s="18"/>
      <c r="J19" s="18"/>
      <c r="K19" s="17"/>
      <c r="L19" s="9"/>
      <c r="M19" s="9"/>
    </row>
    <row r="20" spans="1:13" ht="15.75" x14ac:dyDescent="0.25">
      <c r="A20" s="20" t="s">
        <v>54</v>
      </c>
      <c r="B20" s="20"/>
      <c r="C20" s="21"/>
      <c r="D20" s="22" t="s">
        <v>55</v>
      </c>
      <c r="E20" s="22"/>
      <c r="F20" s="22"/>
      <c r="G20" s="15">
        <v>0.4</v>
      </c>
      <c r="H20" s="23"/>
      <c r="I20" s="23"/>
      <c r="J20" s="23"/>
      <c r="K20" s="17"/>
      <c r="L20" s="9"/>
      <c r="M20" s="9"/>
    </row>
    <row r="21" spans="1:13" ht="31.5" customHeight="1" x14ac:dyDescent="0.25">
      <c r="A21" s="20" t="s">
        <v>56</v>
      </c>
      <c r="B21" s="20"/>
      <c r="C21" s="21"/>
      <c r="D21" s="22" t="s">
        <v>57</v>
      </c>
      <c r="E21" s="22"/>
      <c r="F21" s="22"/>
      <c r="G21" s="15">
        <v>0.4</v>
      </c>
      <c r="H21" s="23"/>
      <c r="I21" s="23"/>
      <c r="J21" s="23"/>
      <c r="K21" s="17"/>
      <c r="L21" s="9"/>
      <c r="M21" s="9"/>
    </row>
    <row r="22" spans="1:13" ht="31.5" customHeight="1" x14ac:dyDescent="0.25">
      <c r="A22" s="20" t="s">
        <v>58</v>
      </c>
      <c r="B22" s="20"/>
      <c r="C22" s="21"/>
      <c r="D22" s="22" t="s">
        <v>59</v>
      </c>
      <c r="E22" s="22"/>
      <c r="F22" s="22"/>
      <c r="G22" s="15">
        <v>0.8</v>
      </c>
      <c r="H22" s="23"/>
      <c r="I22" s="23"/>
      <c r="J22" s="23"/>
      <c r="K22" s="17"/>
      <c r="L22" s="9"/>
      <c r="M22" s="9"/>
    </row>
    <row r="23" spans="1:13" ht="31.5" customHeight="1" x14ac:dyDescent="0.25">
      <c r="A23" s="20" t="s">
        <v>60</v>
      </c>
      <c r="B23" s="20"/>
      <c r="C23" s="21"/>
      <c r="D23" s="22"/>
      <c r="E23" s="22"/>
      <c r="F23" s="22"/>
      <c r="G23" s="15">
        <v>0.3</v>
      </c>
      <c r="H23" s="23"/>
      <c r="I23" s="23"/>
      <c r="J23" s="23"/>
      <c r="K23" s="17"/>
      <c r="L23" s="9"/>
      <c r="M23" s="9"/>
    </row>
    <row r="24" spans="1:13" ht="15.75" x14ac:dyDescent="0.25">
      <c r="A24" s="20" t="s">
        <v>61</v>
      </c>
      <c r="B24" s="20"/>
      <c r="C24" s="20"/>
      <c r="D24" s="20"/>
      <c r="E24" s="20"/>
      <c r="F24" s="20"/>
      <c r="G24" s="20"/>
      <c r="H24" s="24">
        <v>1296.77</v>
      </c>
      <c r="I24" s="24"/>
      <c r="J24" s="24"/>
      <c r="K24" s="17"/>
      <c r="L24" s="9"/>
      <c r="M24" s="9"/>
    </row>
    <row r="25" spans="1:13" ht="31.5" customHeight="1" x14ac:dyDescent="0.25">
      <c r="A25" s="25" t="s">
        <v>62</v>
      </c>
      <c r="B25" s="25"/>
      <c r="C25" s="25"/>
      <c r="D25" s="25"/>
      <c r="E25" s="25"/>
      <c r="F25" s="25"/>
      <c r="G25" s="26">
        <v>6.1</v>
      </c>
      <c r="H25" s="27">
        <v>7910.28</v>
      </c>
      <c r="I25" s="27"/>
      <c r="J25" s="27"/>
      <c r="K25" s="17"/>
      <c r="L25" s="9"/>
      <c r="M25" s="9"/>
    </row>
    <row r="26" spans="1:13" ht="15.75" x14ac:dyDescent="0.25">
      <c r="A26" s="28" t="s">
        <v>63</v>
      </c>
      <c r="B26" s="28"/>
      <c r="C26" s="28"/>
      <c r="D26" s="28"/>
      <c r="E26" s="28"/>
      <c r="F26" s="28"/>
      <c r="G26" s="26">
        <v>0.123</v>
      </c>
      <c r="H26" s="29">
        <v>969.57</v>
      </c>
      <c r="I26" s="29"/>
      <c r="J26" s="29"/>
      <c r="K26" s="17"/>
      <c r="L26" s="9"/>
      <c r="M26" s="9"/>
    </row>
    <row r="27" spans="1:13" ht="15.75" x14ac:dyDescent="0.25">
      <c r="A27" s="30" t="s">
        <v>64</v>
      </c>
      <c r="B27" s="30"/>
      <c r="C27" s="30"/>
      <c r="D27" s="30"/>
      <c r="E27" s="30"/>
      <c r="F27" s="30"/>
      <c r="G27" s="31">
        <v>0.2</v>
      </c>
      <c r="H27" s="30">
        <v>193.91</v>
      </c>
      <c r="I27" s="30"/>
      <c r="J27" s="30"/>
      <c r="K27" s="17"/>
      <c r="L27" s="9"/>
      <c r="M27" s="9"/>
    </row>
    <row r="28" spans="1:13" ht="15.75" x14ac:dyDescent="0.25">
      <c r="A28" s="28" t="s">
        <v>65</v>
      </c>
      <c r="B28" s="28"/>
      <c r="C28" s="28"/>
      <c r="D28" s="28"/>
      <c r="E28" s="28"/>
      <c r="F28" s="28"/>
      <c r="G28" s="32"/>
      <c r="H28" s="27">
        <v>1163.48</v>
      </c>
      <c r="I28" s="27"/>
      <c r="J28" s="27"/>
      <c r="K28" s="17"/>
      <c r="L28" s="9"/>
      <c r="M28" s="9"/>
    </row>
    <row r="29" spans="1:13" ht="15.75" x14ac:dyDescent="0.25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9"/>
      <c r="L29" s="9"/>
      <c r="M29" s="9"/>
    </row>
    <row r="30" spans="1:13" ht="15.75" x14ac:dyDescent="0.25">
      <c r="A30" s="34"/>
      <c r="B30" s="34"/>
      <c r="C30" s="1"/>
      <c r="D30" s="1"/>
      <c r="E30" s="1"/>
      <c r="F30" s="1"/>
      <c r="G30" s="1"/>
      <c r="H30" s="10"/>
      <c r="I30" s="10"/>
      <c r="J30" s="10"/>
      <c r="K30" s="9"/>
      <c r="L30" s="9"/>
      <c r="M30" s="9"/>
    </row>
    <row r="31" spans="1:13" ht="15.75" x14ac:dyDescent="0.25">
      <c r="A31" s="35" t="s">
        <v>22</v>
      </c>
      <c r="B31" s="35"/>
      <c r="C31" s="35"/>
      <c r="D31" s="35"/>
      <c r="E31" s="35"/>
      <c r="F31" s="35"/>
      <c r="G31" s="35"/>
      <c r="H31" s="35"/>
      <c r="I31" s="36"/>
      <c r="J31" s="36"/>
      <c r="K31" s="9"/>
      <c r="L31" s="9"/>
      <c r="M31" s="9"/>
    </row>
    <row r="32" spans="1:13" x14ac:dyDescent="0.25">
      <c r="A32" s="5"/>
      <c r="B32" s="37" t="s">
        <v>23</v>
      </c>
      <c r="C32" s="37"/>
      <c r="D32" s="1"/>
      <c r="E32" s="1"/>
      <c r="F32" s="1"/>
      <c r="G32" s="1"/>
      <c r="H32" s="10"/>
      <c r="I32" s="10"/>
      <c r="J32" s="10"/>
      <c r="K32" s="36"/>
      <c r="L32" s="36"/>
      <c r="M32" s="36"/>
    </row>
    <row r="33" spans="1:13" x14ac:dyDescent="0.25">
      <c r="A33" s="1"/>
      <c r="B33" s="7"/>
      <c r="C33" s="7"/>
      <c r="D33" s="1"/>
      <c r="E33" s="1"/>
      <c r="F33" s="1"/>
      <c r="G33" s="1"/>
      <c r="H33" s="10"/>
      <c r="I33" s="10"/>
      <c r="J33" s="10"/>
      <c r="K33" s="36"/>
      <c r="L33" s="36"/>
      <c r="M33" s="36"/>
    </row>
    <row r="34" spans="1:13" x14ac:dyDescent="0.25">
      <c r="A34" s="5"/>
      <c r="B34" s="5"/>
      <c r="C34" s="5"/>
      <c r="D34" s="1"/>
      <c r="E34" s="1"/>
      <c r="F34" s="1"/>
      <c r="G34" s="1"/>
      <c r="H34" s="10"/>
      <c r="I34" s="10"/>
      <c r="J34" s="10"/>
      <c r="K34" s="36"/>
      <c r="L34" s="36"/>
      <c r="M34" s="36"/>
    </row>
    <row r="35" spans="1:13" ht="15.75" x14ac:dyDescent="0.25">
      <c r="A35" s="35" t="s">
        <v>24</v>
      </c>
      <c r="B35" s="35"/>
      <c r="C35" s="35"/>
      <c r="D35" s="35"/>
      <c r="E35" s="35"/>
      <c r="F35" s="35"/>
      <c r="G35" s="35"/>
      <c r="H35" s="35"/>
      <c r="I35" s="1"/>
      <c r="J35" s="1"/>
      <c r="K35" s="9"/>
      <c r="L35" s="9"/>
      <c r="M35" s="9"/>
    </row>
    <row r="36" spans="1:13" x14ac:dyDescent="0.25">
      <c r="A36" s="5"/>
      <c r="B36" s="37" t="s">
        <v>23</v>
      </c>
      <c r="C36" s="37"/>
      <c r="D36" s="1"/>
      <c r="E36" s="1"/>
      <c r="F36" s="1"/>
      <c r="G36" s="1"/>
      <c r="H36" s="10"/>
      <c r="I36" s="10"/>
      <c r="J36" s="10"/>
      <c r="K36" s="36"/>
      <c r="L36" s="36"/>
      <c r="M36" s="36"/>
    </row>
  </sheetData>
  <mergeCells count="83">
    <mergeCell ref="B36:C36"/>
    <mergeCell ref="H36:J36"/>
    <mergeCell ref="B32:C32"/>
    <mergeCell ref="H32:J32"/>
    <mergeCell ref="H33:J33"/>
    <mergeCell ref="H34:J34"/>
    <mergeCell ref="A35:H35"/>
    <mergeCell ref="K35:M35"/>
    <mergeCell ref="A29:J29"/>
    <mergeCell ref="K29:M29"/>
    <mergeCell ref="H30:J30"/>
    <mergeCell ref="K30:M30"/>
    <mergeCell ref="A31:H31"/>
    <mergeCell ref="K31:M31"/>
    <mergeCell ref="A27:F27"/>
    <mergeCell ref="H27:J27"/>
    <mergeCell ref="K27:M27"/>
    <mergeCell ref="A28:F28"/>
    <mergeCell ref="H28:J28"/>
    <mergeCell ref="K28:M28"/>
    <mergeCell ref="A25:F25"/>
    <mergeCell ref="H25:J25"/>
    <mergeCell ref="K25:M25"/>
    <mergeCell ref="A26:F26"/>
    <mergeCell ref="H26:J26"/>
    <mergeCell ref="K26:M26"/>
    <mergeCell ref="A23:B23"/>
    <mergeCell ref="D23:F23"/>
    <mergeCell ref="H23:J23"/>
    <mergeCell ref="K23:M23"/>
    <mergeCell ref="A24:G24"/>
    <mergeCell ref="H24:J24"/>
    <mergeCell ref="K24:M24"/>
    <mergeCell ref="A21:B21"/>
    <mergeCell ref="D21:F21"/>
    <mergeCell ref="H21:J21"/>
    <mergeCell ref="K21:M21"/>
    <mergeCell ref="A22:B22"/>
    <mergeCell ref="D22:F22"/>
    <mergeCell ref="H22:J22"/>
    <mergeCell ref="K22:M22"/>
    <mergeCell ref="K15:M16"/>
    <mergeCell ref="K17:M17"/>
    <mergeCell ref="K18:M18"/>
    <mergeCell ref="K19:M19"/>
    <mergeCell ref="A20:B20"/>
    <mergeCell ref="D20:F20"/>
    <mergeCell ref="H20:J20"/>
    <mergeCell ref="K20:M20"/>
    <mergeCell ref="K9:M10"/>
    <mergeCell ref="K11:M11"/>
    <mergeCell ref="K12:M12"/>
    <mergeCell ref="K13:M13"/>
    <mergeCell ref="K14:M14"/>
    <mergeCell ref="C15:C16"/>
    <mergeCell ref="D15:D16"/>
    <mergeCell ref="E15:E16"/>
    <mergeCell ref="F15:F16"/>
    <mergeCell ref="G15:G16"/>
    <mergeCell ref="A9:A19"/>
    <mergeCell ref="B9:B10"/>
    <mergeCell ref="C9:C10"/>
    <mergeCell ref="D9:D10"/>
    <mergeCell ref="G9:G10"/>
    <mergeCell ref="H9:J19"/>
    <mergeCell ref="C7:G7"/>
    <mergeCell ref="H7:J7"/>
    <mergeCell ref="K7:M7"/>
    <mergeCell ref="C8:G8"/>
    <mergeCell ref="H8:J8"/>
    <mergeCell ref="K8:M8"/>
    <mergeCell ref="A4:J4"/>
    <mergeCell ref="K4:M4"/>
    <mergeCell ref="A5:J5"/>
    <mergeCell ref="K5:M5"/>
    <mergeCell ref="A6:J6"/>
    <mergeCell ref="K6:M6"/>
    <mergeCell ref="A1:J1"/>
    <mergeCell ref="K1:M1"/>
    <mergeCell ref="H2:J2"/>
    <mergeCell ref="K2:M2"/>
    <mergeCell ref="A3:J3"/>
    <mergeCell ref="K3:M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6EC5F6-FB3C-41C8-A8DC-6CFF044BE283}">
  <dimension ref="A1:R67"/>
  <sheetViews>
    <sheetView workbookViewId="0">
      <selection activeCell="A11" sqref="A11:F11"/>
    </sheetView>
  </sheetViews>
  <sheetFormatPr defaultRowHeight="15" x14ac:dyDescent="0.25"/>
  <cols>
    <col min="2" max="2" width="20.42578125" customWidth="1"/>
  </cols>
  <sheetData>
    <row r="1" spans="1:18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66" t="s">
        <v>69</v>
      </c>
      <c r="Q1" s="67"/>
      <c r="R1" s="36"/>
    </row>
    <row r="2" spans="1:18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66" t="s">
        <v>70</v>
      </c>
      <c r="Q2" s="67"/>
      <c r="R2" s="36"/>
    </row>
    <row r="3" spans="1:18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67"/>
      <c r="R3" s="36"/>
    </row>
    <row r="4" spans="1:18" ht="16.5" thickBot="1" x14ac:dyDescent="0.3">
      <c r="A4" s="116" t="s">
        <v>71</v>
      </c>
      <c r="B4" s="116"/>
      <c r="C4" s="116"/>
      <c r="D4" s="116"/>
      <c r="E4" s="116"/>
      <c r="F4" s="116"/>
      <c r="G4" s="117" t="s">
        <v>72</v>
      </c>
      <c r="H4" s="117"/>
      <c r="I4" s="117"/>
      <c r="J4" s="117"/>
      <c r="K4" s="117"/>
      <c r="L4" s="117"/>
      <c r="M4" s="117"/>
      <c r="N4" s="117"/>
      <c r="O4" s="117"/>
      <c r="P4" s="117"/>
      <c r="Q4" s="67"/>
      <c r="R4" s="36"/>
    </row>
    <row r="5" spans="1:18" ht="45" customHeight="1" thickBot="1" x14ac:dyDescent="0.3">
      <c r="A5" s="116" t="s">
        <v>73</v>
      </c>
      <c r="B5" s="116"/>
      <c r="C5" s="116"/>
      <c r="D5" s="116"/>
      <c r="E5" s="116"/>
      <c r="F5" s="116"/>
      <c r="G5" s="118" t="s">
        <v>74</v>
      </c>
      <c r="H5" s="118"/>
      <c r="I5" s="118"/>
      <c r="J5" s="118"/>
      <c r="K5" s="118"/>
      <c r="L5" s="118"/>
      <c r="M5" s="118"/>
      <c r="N5" s="118"/>
      <c r="O5" s="118"/>
      <c r="P5" s="118"/>
      <c r="Q5" s="67"/>
      <c r="R5" s="36"/>
    </row>
    <row r="6" spans="1:18" ht="78.75" customHeight="1" thickBot="1" x14ac:dyDescent="0.3">
      <c r="A6" s="116" t="s">
        <v>75</v>
      </c>
      <c r="B6" s="116"/>
      <c r="C6" s="116"/>
      <c r="D6" s="116"/>
      <c r="E6" s="116"/>
      <c r="F6" s="116"/>
      <c r="G6" s="118" t="s">
        <v>76</v>
      </c>
      <c r="H6" s="118"/>
      <c r="I6" s="118"/>
      <c r="J6" s="118"/>
      <c r="K6" s="118"/>
      <c r="L6" s="118"/>
      <c r="M6" s="118"/>
      <c r="N6" s="118"/>
      <c r="O6" s="118"/>
      <c r="P6" s="118"/>
      <c r="Q6" s="67"/>
      <c r="R6" s="36"/>
    </row>
    <row r="7" spans="1:18" ht="90" customHeight="1" thickBot="1" x14ac:dyDescent="0.3">
      <c r="A7" s="116" t="s">
        <v>77</v>
      </c>
      <c r="B7" s="116"/>
      <c r="C7" s="116"/>
      <c r="D7" s="116"/>
      <c r="E7" s="116"/>
      <c r="F7" s="116"/>
      <c r="G7" s="118" t="s">
        <v>78</v>
      </c>
      <c r="H7" s="118"/>
      <c r="I7" s="118"/>
      <c r="J7" s="118"/>
      <c r="K7" s="118"/>
      <c r="L7" s="118"/>
      <c r="M7" s="118"/>
      <c r="N7" s="118"/>
      <c r="O7" s="118"/>
      <c r="P7" s="118"/>
      <c r="Q7" s="67"/>
      <c r="R7" s="36"/>
    </row>
    <row r="8" spans="1:18" ht="45" customHeight="1" thickBot="1" x14ac:dyDescent="0.3">
      <c r="A8" s="116" t="s">
        <v>79</v>
      </c>
      <c r="B8" s="116"/>
      <c r="C8" s="116"/>
      <c r="D8" s="116"/>
      <c r="E8" s="116"/>
      <c r="F8" s="116"/>
      <c r="G8" s="118" t="s">
        <v>80</v>
      </c>
      <c r="H8" s="118"/>
      <c r="I8" s="118"/>
      <c r="J8" s="118"/>
      <c r="K8" s="118"/>
      <c r="L8" s="118"/>
      <c r="M8" s="118"/>
      <c r="N8" s="118"/>
      <c r="O8" s="118"/>
      <c r="P8" s="118"/>
      <c r="Q8" s="67"/>
      <c r="R8" s="36"/>
    </row>
    <row r="9" spans="1:18" ht="16.5" thickBot="1" x14ac:dyDescent="0.3">
      <c r="A9" s="116" t="s">
        <v>81</v>
      </c>
      <c r="B9" s="116"/>
      <c r="C9" s="116"/>
      <c r="D9" s="116"/>
      <c r="E9" s="116"/>
      <c r="F9" s="116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67"/>
      <c r="R9" s="36"/>
    </row>
    <row r="10" spans="1:18" ht="16.5" thickBot="1" x14ac:dyDescent="0.3">
      <c r="A10" s="116" t="s">
        <v>82</v>
      </c>
      <c r="B10" s="116"/>
      <c r="C10" s="116"/>
      <c r="D10" s="116"/>
      <c r="E10" s="116"/>
      <c r="F10" s="116"/>
      <c r="G10" s="118" t="s">
        <v>83</v>
      </c>
      <c r="H10" s="118"/>
      <c r="I10" s="118"/>
      <c r="J10" s="118"/>
      <c r="K10" s="118"/>
      <c r="L10" s="118"/>
      <c r="M10" s="118"/>
      <c r="N10" s="118"/>
      <c r="O10" s="118"/>
      <c r="P10" s="118"/>
      <c r="Q10" s="67"/>
      <c r="R10" s="36"/>
    </row>
    <row r="11" spans="1:18" ht="16.5" thickBot="1" x14ac:dyDescent="0.3">
      <c r="A11" s="116" t="s">
        <v>84</v>
      </c>
      <c r="B11" s="116"/>
      <c r="C11" s="116"/>
      <c r="D11" s="116"/>
      <c r="E11" s="116"/>
      <c r="F11" s="116"/>
      <c r="G11" s="118" t="s">
        <v>85</v>
      </c>
      <c r="H11" s="118"/>
      <c r="I11" s="118"/>
      <c r="J11" s="118"/>
      <c r="K11" s="118"/>
      <c r="L11" s="118"/>
      <c r="M11" s="118"/>
      <c r="N11" s="118"/>
      <c r="O11" s="118"/>
      <c r="P11" s="118"/>
      <c r="Q11" s="67"/>
      <c r="R11" s="36"/>
    </row>
    <row r="12" spans="1:18" ht="15.75" x14ac:dyDescent="0.25">
      <c r="A12" s="1"/>
      <c r="B12" s="1"/>
      <c r="C12" s="1"/>
      <c r="D12" s="1"/>
      <c r="E12" s="1"/>
      <c r="F12" s="5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7"/>
      <c r="R12" s="36"/>
    </row>
    <row r="13" spans="1:18" ht="33.75" customHeight="1" thickBot="1" x14ac:dyDescent="0.3">
      <c r="A13" s="119" t="s">
        <v>86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67"/>
      <c r="R13" s="36"/>
    </row>
    <row r="14" spans="1:18" ht="15.75" x14ac:dyDescent="0.25">
      <c r="A14" s="120" t="s">
        <v>87</v>
      </c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67"/>
      <c r="R14" s="36"/>
    </row>
    <row r="15" spans="1:18" ht="15.75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67"/>
      <c r="R15" s="36"/>
    </row>
    <row r="16" spans="1:18" ht="16.5" thickBot="1" x14ac:dyDescent="0.3">
      <c r="A16" s="119"/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67"/>
      <c r="R16" s="36"/>
    </row>
    <row r="17" spans="1:18" ht="15.75" x14ac:dyDescent="0.25">
      <c r="A17" s="120" t="s">
        <v>88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67"/>
      <c r="R17" s="36"/>
    </row>
    <row r="18" spans="1:18" ht="18" x14ac:dyDescent="0.25">
      <c r="A18" s="121" t="s">
        <v>268</v>
      </c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/>
      <c r="Q18" s="67"/>
      <c r="R18" s="36"/>
    </row>
    <row r="19" spans="1:18" ht="15.7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67"/>
      <c r="R19" s="36"/>
    </row>
    <row r="20" spans="1:18" ht="16.5" thickBot="1" x14ac:dyDescent="0.3">
      <c r="A20" s="119" t="s">
        <v>90</v>
      </c>
      <c r="B20" s="119"/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19"/>
      <c r="P20" s="119"/>
      <c r="Q20" s="67"/>
      <c r="R20" s="36"/>
    </row>
    <row r="21" spans="1:18" ht="15.75" x14ac:dyDescent="0.25">
      <c r="A21" s="120" t="s">
        <v>91</v>
      </c>
      <c r="B21" s="120"/>
      <c r="C21" s="120"/>
      <c r="D21" s="120"/>
      <c r="E21" s="120"/>
      <c r="F21" s="120"/>
      <c r="G21" s="120"/>
      <c r="H21" s="120"/>
      <c r="I21" s="120"/>
      <c r="J21" s="120"/>
      <c r="K21" s="120"/>
      <c r="L21" s="120"/>
      <c r="M21" s="120"/>
      <c r="N21" s="120"/>
      <c r="O21" s="120"/>
      <c r="P21" s="120"/>
      <c r="Q21" s="67"/>
      <c r="R21" s="36"/>
    </row>
    <row r="22" spans="1:18" ht="16.5" thickBot="1" x14ac:dyDescent="0.3">
      <c r="A22" s="68" t="s">
        <v>92</v>
      </c>
      <c r="B22" s="70" t="s">
        <v>93</v>
      </c>
      <c r="C22" s="71" t="s">
        <v>94</v>
      </c>
      <c r="D22" s="1"/>
      <c r="E22" s="1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67"/>
      <c r="R22" s="36"/>
    </row>
    <row r="23" spans="1:18" ht="16.5" thickBot="1" x14ac:dyDescent="0.3">
      <c r="A23" s="68" t="s">
        <v>95</v>
      </c>
      <c r="B23" s="117"/>
      <c r="C23" s="117"/>
      <c r="D23" s="117"/>
      <c r="E23" s="117"/>
      <c r="F23" s="117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67"/>
      <c r="R23" s="36"/>
    </row>
    <row r="24" spans="1:18" ht="15.75" x14ac:dyDescent="0.25">
      <c r="A24" s="1"/>
      <c r="B24" s="120" t="s">
        <v>96</v>
      </c>
      <c r="C24" s="120"/>
      <c r="D24" s="120"/>
      <c r="E24" s="120"/>
      <c r="F24" s="120"/>
      <c r="G24" s="1"/>
      <c r="H24" s="1"/>
      <c r="I24" s="1"/>
      <c r="J24" s="1"/>
      <c r="K24" s="1"/>
      <c r="L24" s="1"/>
      <c r="M24" s="1"/>
      <c r="N24" s="1"/>
      <c r="O24" s="5"/>
      <c r="P24" s="1"/>
      <c r="Q24" s="67"/>
      <c r="R24" s="36"/>
    </row>
    <row r="25" spans="1:18" ht="15.7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67"/>
      <c r="R25" s="36"/>
    </row>
    <row r="26" spans="1:18" ht="16.5" thickBot="1" x14ac:dyDescent="0.3">
      <c r="A26" s="122" t="s">
        <v>97</v>
      </c>
      <c r="B26" s="122"/>
      <c r="C26" s="117" t="s">
        <v>98</v>
      </c>
      <c r="D26" s="117"/>
      <c r="E26" s="117"/>
      <c r="F26" s="117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67"/>
      <c r="R26" s="36"/>
    </row>
    <row r="27" spans="1:18" ht="15.75" x14ac:dyDescent="0.25">
      <c r="A27" s="1"/>
      <c r="B27" s="1"/>
      <c r="C27" s="68"/>
      <c r="D27" s="74"/>
      <c r="E27" s="74"/>
      <c r="F27" s="74"/>
      <c r="G27" s="1"/>
      <c r="H27" s="1"/>
      <c r="I27" s="1"/>
      <c r="J27" s="1"/>
      <c r="K27" s="1"/>
      <c r="L27" s="1"/>
      <c r="M27" s="1"/>
      <c r="N27" s="1"/>
      <c r="O27" s="1"/>
      <c r="P27" s="1"/>
      <c r="Q27" s="67"/>
      <c r="R27" s="36"/>
    </row>
    <row r="28" spans="1:18" ht="16.5" thickBot="1" x14ac:dyDescent="0.3">
      <c r="A28" s="122" t="s">
        <v>99</v>
      </c>
      <c r="B28" s="122"/>
      <c r="C28" s="75"/>
      <c r="D28" s="76">
        <v>4.47</v>
      </c>
      <c r="E28" s="68" t="s">
        <v>100</v>
      </c>
      <c r="F28" s="1"/>
      <c r="G28" s="1"/>
      <c r="H28" s="1"/>
      <c r="I28" s="1"/>
      <c r="J28" s="1"/>
      <c r="K28" s="1"/>
      <c r="L28" s="1"/>
      <c r="M28" s="1"/>
      <c r="N28" s="36"/>
      <c r="O28" s="36"/>
      <c r="P28" s="1"/>
      <c r="Q28" s="67"/>
      <c r="R28" s="36"/>
    </row>
    <row r="29" spans="1:18" ht="15.75" x14ac:dyDescent="0.25">
      <c r="A29" s="1"/>
      <c r="B29" s="77" t="s">
        <v>101</v>
      </c>
      <c r="C29" s="1"/>
      <c r="D29" s="1"/>
      <c r="E29" s="5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67"/>
      <c r="R29" s="36"/>
    </row>
    <row r="30" spans="1:18" ht="16.5" thickBot="1" x14ac:dyDescent="0.3">
      <c r="A30" s="1"/>
      <c r="B30" s="73" t="s">
        <v>102</v>
      </c>
      <c r="C30" s="75"/>
      <c r="D30" s="76">
        <v>0</v>
      </c>
      <c r="E30" s="68" t="s">
        <v>100</v>
      </c>
      <c r="F30" s="1"/>
      <c r="G30" s="1"/>
      <c r="H30" s="1"/>
      <c r="I30" s="1"/>
      <c r="J30" s="1"/>
      <c r="K30" s="123" t="s">
        <v>103</v>
      </c>
      <c r="L30" s="123"/>
      <c r="M30" s="1"/>
      <c r="N30" s="78"/>
      <c r="O30" s="76">
        <v>2.13</v>
      </c>
      <c r="P30" s="68" t="s">
        <v>100</v>
      </c>
      <c r="Q30" s="67"/>
      <c r="R30" s="36"/>
    </row>
    <row r="31" spans="1:18" ht="16.5" thickBot="1" x14ac:dyDescent="0.3">
      <c r="A31" s="1"/>
      <c r="B31" s="73" t="s">
        <v>104</v>
      </c>
      <c r="C31" s="75"/>
      <c r="D31" s="76">
        <v>0</v>
      </c>
      <c r="E31" s="68" t="s">
        <v>100</v>
      </c>
      <c r="F31" s="1"/>
      <c r="G31" s="1"/>
      <c r="H31" s="1"/>
      <c r="I31" s="1"/>
      <c r="J31" s="1"/>
      <c r="K31" s="123" t="s">
        <v>105</v>
      </c>
      <c r="L31" s="123"/>
      <c r="M31" s="1"/>
      <c r="N31" s="78"/>
      <c r="O31" s="76">
        <v>0</v>
      </c>
      <c r="P31" s="68" t="s">
        <v>100</v>
      </c>
      <c r="Q31" s="67"/>
      <c r="R31" s="36"/>
    </row>
    <row r="32" spans="1:18" ht="16.5" thickBot="1" x14ac:dyDescent="0.3">
      <c r="A32" s="1"/>
      <c r="B32" s="73" t="s">
        <v>106</v>
      </c>
      <c r="C32" s="75"/>
      <c r="D32" s="76">
        <v>0</v>
      </c>
      <c r="E32" s="68" t="s">
        <v>100</v>
      </c>
      <c r="F32" s="1"/>
      <c r="G32" s="1"/>
      <c r="H32" s="1"/>
      <c r="I32" s="1"/>
      <c r="J32" s="1"/>
      <c r="K32" s="123" t="s">
        <v>107</v>
      </c>
      <c r="L32" s="123"/>
      <c r="M32" s="1"/>
      <c r="N32" s="76"/>
      <c r="O32" s="76">
        <v>3.31</v>
      </c>
      <c r="P32" s="68" t="s">
        <v>108</v>
      </c>
      <c r="Q32" s="67"/>
      <c r="R32" s="36"/>
    </row>
    <row r="33" spans="1:18" ht="16.5" thickBot="1" x14ac:dyDescent="0.3">
      <c r="A33" s="1"/>
      <c r="B33" s="73" t="s">
        <v>109</v>
      </c>
      <c r="C33" s="75"/>
      <c r="D33" s="76">
        <v>4.47</v>
      </c>
      <c r="E33" s="68" t="s">
        <v>100</v>
      </c>
      <c r="F33" s="1"/>
      <c r="G33" s="1"/>
      <c r="H33" s="1"/>
      <c r="I33" s="1"/>
      <c r="J33" s="1"/>
      <c r="K33" s="123" t="s">
        <v>110</v>
      </c>
      <c r="L33" s="123"/>
      <c r="M33" s="123"/>
      <c r="N33" s="76"/>
      <c r="O33" s="76"/>
      <c r="P33" s="68" t="s">
        <v>108</v>
      </c>
      <c r="Q33" s="67"/>
      <c r="R33" s="36"/>
    </row>
    <row r="34" spans="1:18" ht="16.5" thickBot="1" x14ac:dyDescent="0.3">
      <c r="A34" s="1"/>
      <c r="B34" s="1"/>
      <c r="C34" s="1"/>
      <c r="D34" s="1"/>
      <c r="E34" s="5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67"/>
      <c r="R34" s="36"/>
    </row>
    <row r="35" spans="1:18" ht="15.75" x14ac:dyDescent="0.25">
      <c r="A35" s="124" t="s">
        <v>111</v>
      </c>
      <c r="B35" s="124" t="s">
        <v>13</v>
      </c>
      <c r="C35" s="129" t="s">
        <v>112</v>
      </c>
      <c r="D35" s="128"/>
      <c r="E35" s="128"/>
      <c r="F35" s="128"/>
      <c r="G35" s="130"/>
      <c r="H35" s="137" t="s">
        <v>113</v>
      </c>
      <c r="I35" s="129" t="s">
        <v>114</v>
      </c>
      <c r="J35" s="128"/>
      <c r="K35" s="127"/>
      <c r="L35" s="129" t="s">
        <v>115</v>
      </c>
      <c r="M35" s="128"/>
      <c r="N35" s="128"/>
      <c r="O35" s="128"/>
      <c r="P35" s="130"/>
      <c r="Q35" s="67"/>
      <c r="R35" s="36"/>
    </row>
    <row r="36" spans="1:18" ht="15.75" thickBot="1" x14ac:dyDescent="0.3">
      <c r="A36" s="125"/>
      <c r="B36" s="125"/>
      <c r="C36" s="131"/>
      <c r="D36" s="132"/>
      <c r="E36" s="132"/>
      <c r="F36" s="132"/>
      <c r="G36" s="133"/>
      <c r="H36" s="138"/>
      <c r="I36" s="140"/>
      <c r="J36" s="141"/>
      <c r="K36" s="142"/>
      <c r="L36" s="134"/>
      <c r="M36" s="135"/>
      <c r="N36" s="135"/>
      <c r="O36" s="135"/>
      <c r="P36" s="136"/>
      <c r="Q36" s="1"/>
      <c r="R36" s="36"/>
    </row>
    <row r="37" spans="1:18" ht="68.25" thickBot="1" x14ac:dyDescent="0.3">
      <c r="A37" s="126"/>
      <c r="B37" s="126"/>
      <c r="C37" s="134"/>
      <c r="D37" s="135"/>
      <c r="E37" s="135"/>
      <c r="F37" s="135"/>
      <c r="G37" s="136"/>
      <c r="H37" s="139"/>
      <c r="I37" s="80" t="s">
        <v>116</v>
      </c>
      <c r="J37" s="80" t="s">
        <v>117</v>
      </c>
      <c r="K37" s="80" t="s">
        <v>118</v>
      </c>
      <c r="L37" s="80" t="s">
        <v>119</v>
      </c>
      <c r="M37" s="80" t="s">
        <v>120</v>
      </c>
      <c r="N37" s="80" t="s">
        <v>121</v>
      </c>
      <c r="O37" s="80" t="s">
        <v>117</v>
      </c>
      <c r="P37" s="80" t="s">
        <v>122</v>
      </c>
      <c r="Q37" s="36"/>
      <c r="R37" s="36"/>
    </row>
    <row r="38" spans="1:18" ht="15.75" thickBot="1" x14ac:dyDescent="0.3">
      <c r="A38" s="81">
        <v>1</v>
      </c>
      <c r="B38" s="82">
        <v>2</v>
      </c>
      <c r="C38" s="143">
        <v>3</v>
      </c>
      <c r="D38" s="144"/>
      <c r="E38" s="144"/>
      <c r="F38" s="144"/>
      <c r="G38" s="145"/>
      <c r="H38" s="82">
        <v>4</v>
      </c>
      <c r="I38" s="82">
        <v>5</v>
      </c>
      <c r="J38" s="82">
        <v>6</v>
      </c>
      <c r="K38" s="82">
        <v>7</v>
      </c>
      <c r="L38" s="82">
        <v>8</v>
      </c>
      <c r="M38" s="82">
        <v>9</v>
      </c>
      <c r="N38" s="82">
        <v>10</v>
      </c>
      <c r="O38" s="82">
        <v>11</v>
      </c>
      <c r="P38" s="82">
        <v>12</v>
      </c>
      <c r="Q38" s="36"/>
      <c r="R38" s="36"/>
    </row>
    <row r="39" spans="1:18" ht="15.75" thickBot="1" x14ac:dyDescent="0.3">
      <c r="A39" s="146" t="s">
        <v>269</v>
      </c>
      <c r="B39" s="147"/>
      <c r="C39" s="147"/>
      <c r="D39" s="147"/>
      <c r="E39" s="147"/>
      <c r="F39" s="147"/>
      <c r="G39" s="147"/>
      <c r="H39" s="147"/>
      <c r="I39" s="147"/>
      <c r="J39" s="147"/>
      <c r="K39" s="147"/>
      <c r="L39" s="147"/>
      <c r="M39" s="147"/>
      <c r="N39" s="147"/>
      <c r="O39" s="147"/>
      <c r="P39" s="148"/>
      <c r="Q39" s="36"/>
      <c r="R39" s="36"/>
    </row>
    <row r="40" spans="1:18" ht="33.75" customHeight="1" x14ac:dyDescent="0.25">
      <c r="A40" s="84">
        <v>1</v>
      </c>
      <c r="B40" s="83" t="s">
        <v>270</v>
      </c>
      <c r="C40" s="150" t="s">
        <v>271</v>
      </c>
      <c r="D40" s="150"/>
      <c r="E40" s="150"/>
      <c r="F40" s="150"/>
      <c r="G40" s="150"/>
      <c r="H40" s="85" t="s">
        <v>185</v>
      </c>
      <c r="I40" s="85">
        <v>1</v>
      </c>
      <c r="J40" s="85">
        <v>1</v>
      </c>
      <c r="K40" s="85">
        <v>1</v>
      </c>
      <c r="L40" s="86"/>
      <c r="M40" s="85"/>
      <c r="N40" s="86"/>
      <c r="O40" s="85"/>
      <c r="P40" s="87"/>
      <c r="Q40" s="36"/>
      <c r="R40" s="36"/>
    </row>
    <row r="41" spans="1:18" ht="56.25" x14ac:dyDescent="0.25">
      <c r="A41" s="88"/>
      <c r="B41" s="89" t="s">
        <v>222</v>
      </c>
      <c r="C41" s="151" t="s">
        <v>223</v>
      </c>
      <c r="D41" s="151"/>
      <c r="E41" s="151"/>
      <c r="F41" s="151"/>
      <c r="G41" s="151"/>
      <c r="H41" s="151"/>
      <c r="I41" s="151"/>
      <c r="J41" s="151"/>
      <c r="K41" s="151"/>
      <c r="L41" s="151"/>
      <c r="M41" s="151"/>
      <c r="N41" s="151"/>
      <c r="O41" s="151"/>
      <c r="P41" s="152"/>
      <c r="Q41" s="36"/>
      <c r="R41" s="36"/>
    </row>
    <row r="42" spans="1:18" x14ac:dyDescent="0.25">
      <c r="A42" s="91"/>
      <c r="B42" s="92">
        <v>1</v>
      </c>
      <c r="C42" s="116" t="s">
        <v>129</v>
      </c>
      <c r="D42" s="116"/>
      <c r="E42" s="116"/>
      <c r="F42" s="116"/>
      <c r="G42" s="116"/>
      <c r="H42" s="69" t="s">
        <v>130</v>
      </c>
      <c r="I42" s="93"/>
      <c r="J42" s="93"/>
      <c r="K42" s="69">
        <v>3.3119999999999998</v>
      </c>
      <c r="L42" s="93"/>
      <c r="M42" s="93"/>
      <c r="N42" s="93"/>
      <c r="O42" s="93"/>
      <c r="P42" s="113">
        <v>2126.19</v>
      </c>
      <c r="Q42" s="36"/>
      <c r="R42" s="36"/>
    </row>
    <row r="43" spans="1:18" x14ac:dyDescent="0.25">
      <c r="A43" s="95"/>
      <c r="B43" s="92" t="s">
        <v>224</v>
      </c>
      <c r="C43" s="116" t="s">
        <v>225</v>
      </c>
      <c r="D43" s="116"/>
      <c r="E43" s="116"/>
      <c r="F43" s="116"/>
      <c r="G43" s="116"/>
      <c r="H43" s="69" t="s">
        <v>130</v>
      </c>
      <c r="I43" s="69">
        <v>0.9</v>
      </c>
      <c r="J43" s="69">
        <v>1.2</v>
      </c>
      <c r="K43" s="69">
        <v>1.08</v>
      </c>
      <c r="L43" s="93"/>
      <c r="M43" s="93"/>
      <c r="N43" s="92">
        <v>632.25</v>
      </c>
      <c r="O43" s="93"/>
      <c r="P43" s="94">
        <v>682.83</v>
      </c>
      <c r="Q43" s="36"/>
      <c r="R43" s="36"/>
    </row>
    <row r="44" spans="1:18" x14ac:dyDescent="0.25">
      <c r="A44" s="95"/>
      <c r="B44" s="92" t="s">
        <v>226</v>
      </c>
      <c r="C44" s="116" t="s">
        <v>227</v>
      </c>
      <c r="D44" s="116"/>
      <c r="E44" s="116"/>
      <c r="F44" s="116"/>
      <c r="G44" s="116"/>
      <c r="H44" s="69" t="s">
        <v>130</v>
      </c>
      <c r="I44" s="69">
        <v>0.72</v>
      </c>
      <c r="J44" s="69">
        <v>1.2</v>
      </c>
      <c r="K44" s="69">
        <v>0.86399999999999999</v>
      </c>
      <c r="L44" s="93"/>
      <c r="M44" s="93"/>
      <c r="N44" s="92">
        <v>576.38</v>
      </c>
      <c r="O44" s="93"/>
      <c r="P44" s="94">
        <v>497.99</v>
      </c>
      <c r="Q44" s="36"/>
      <c r="R44" s="36"/>
    </row>
    <row r="45" spans="1:18" ht="15.75" thickBot="1" x14ac:dyDescent="0.3">
      <c r="A45" s="95"/>
      <c r="B45" s="92" t="s">
        <v>228</v>
      </c>
      <c r="C45" s="117" t="s">
        <v>229</v>
      </c>
      <c r="D45" s="117"/>
      <c r="E45" s="117"/>
      <c r="F45" s="117"/>
      <c r="G45" s="117"/>
      <c r="H45" s="69" t="s">
        <v>130</v>
      </c>
      <c r="I45" s="69">
        <v>1.1399999999999999</v>
      </c>
      <c r="J45" s="69">
        <v>1.2</v>
      </c>
      <c r="K45" s="69">
        <v>1.3680000000000001</v>
      </c>
      <c r="L45" s="93"/>
      <c r="M45" s="93"/>
      <c r="N45" s="92">
        <v>691.06</v>
      </c>
      <c r="O45" s="93"/>
      <c r="P45" s="94">
        <v>945.37</v>
      </c>
      <c r="Q45" s="36"/>
      <c r="R45" s="36"/>
    </row>
    <row r="46" spans="1:18" x14ac:dyDescent="0.25">
      <c r="A46" s="96"/>
      <c r="B46" s="93"/>
      <c r="C46" s="150" t="s">
        <v>140</v>
      </c>
      <c r="D46" s="150"/>
      <c r="E46" s="150"/>
      <c r="F46" s="150"/>
      <c r="G46" s="150"/>
      <c r="H46" s="98"/>
      <c r="I46" s="98"/>
      <c r="J46" s="98"/>
      <c r="K46" s="98"/>
      <c r="L46" s="99"/>
      <c r="M46" s="98"/>
      <c r="N46" s="99"/>
      <c r="O46" s="98"/>
      <c r="P46" s="110">
        <v>2126.19</v>
      </c>
      <c r="Q46" s="36"/>
      <c r="R46" s="36"/>
    </row>
    <row r="47" spans="1:18" x14ac:dyDescent="0.25">
      <c r="A47" s="95"/>
      <c r="B47" s="93"/>
      <c r="C47" s="116" t="s">
        <v>141</v>
      </c>
      <c r="D47" s="116"/>
      <c r="E47" s="116"/>
      <c r="F47" s="116"/>
      <c r="G47" s="116"/>
      <c r="H47" s="93"/>
      <c r="I47" s="93"/>
      <c r="J47" s="93"/>
      <c r="K47" s="93"/>
      <c r="L47" s="93"/>
      <c r="M47" s="93"/>
      <c r="N47" s="93"/>
      <c r="O47" s="93"/>
      <c r="P47" s="113">
        <v>2126.19</v>
      </c>
      <c r="Q47" s="36"/>
      <c r="R47" s="36"/>
    </row>
    <row r="48" spans="1:18" ht="22.5" customHeight="1" x14ac:dyDescent="0.25">
      <c r="A48" s="95"/>
      <c r="B48" s="92" t="s">
        <v>230</v>
      </c>
      <c r="C48" s="116" t="s">
        <v>231</v>
      </c>
      <c r="D48" s="116"/>
      <c r="E48" s="116"/>
      <c r="F48" s="116"/>
      <c r="G48" s="116"/>
      <c r="H48" s="69" t="s">
        <v>144</v>
      </c>
      <c r="I48" s="69">
        <v>74</v>
      </c>
      <c r="J48" s="93"/>
      <c r="K48" s="69">
        <v>74</v>
      </c>
      <c r="L48" s="93"/>
      <c r="M48" s="93"/>
      <c r="N48" s="93"/>
      <c r="O48" s="93"/>
      <c r="P48" s="113">
        <v>1573.38</v>
      </c>
      <c r="Q48" s="36"/>
      <c r="R48" s="36"/>
    </row>
    <row r="49" spans="1:18" ht="23.25" thickBot="1" x14ac:dyDescent="0.3">
      <c r="A49" s="95"/>
      <c r="B49" s="92" t="s">
        <v>232</v>
      </c>
      <c r="C49" s="117" t="s">
        <v>233</v>
      </c>
      <c r="D49" s="117"/>
      <c r="E49" s="117"/>
      <c r="F49" s="117"/>
      <c r="G49" s="117"/>
      <c r="H49" s="69" t="s">
        <v>144</v>
      </c>
      <c r="I49" s="69">
        <v>36</v>
      </c>
      <c r="J49" s="93"/>
      <c r="K49" s="69">
        <v>36</v>
      </c>
      <c r="L49" s="93"/>
      <c r="M49" s="93"/>
      <c r="N49" s="93"/>
      <c r="O49" s="93"/>
      <c r="P49" s="94">
        <v>765.43</v>
      </c>
      <c r="Q49" s="36"/>
      <c r="R49" s="36"/>
    </row>
    <row r="50" spans="1:18" x14ac:dyDescent="0.25">
      <c r="A50" s="84"/>
      <c r="B50" s="93"/>
      <c r="C50" s="150" t="s">
        <v>147</v>
      </c>
      <c r="D50" s="150"/>
      <c r="E50" s="150"/>
      <c r="F50" s="150"/>
      <c r="G50" s="150"/>
      <c r="H50" s="98"/>
      <c r="I50" s="98"/>
      <c r="J50" s="98"/>
      <c r="K50" s="98"/>
      <c r="L50" s="99"/>
      <c r="M50" s="98"/>
      <c r="N50" s="101">
        <v>4465</v>
      </c>
      <c r="O50" s="98"/>
      <c r="P50" s="110">
        <v>4465</v>
      </c>
      <c r="Q50" s="36"/>
      <c r="R50" s="36"/>
    </row>
    <row r="51" spans="1:18" x14ac:dyDescent="0.25">
      <c r="A51" s="96"/>
      <c r="B51" s="93"/>
      <c r="C51" s="149" t="s">
        <v>255</v>
      </c>
      <c r="D51" s="149"/>
      <c r="E51" s="149"/>
      <c r="F51" s="149"/>
      <c r="G51" s="149"/>
      <c r="H51" s="149"/>
      <c r="I51" s="149"/>
      <c r="J51" s="149"/>
      <c r="K51" s="149"/>
      <c r="L51" s="149"/>
      <c r="M51" s="149"/>
      <c r="N51" s="149"/>
      <c r="O51" s="149"/>
      <c r="P51" s="104"/>
      <c r="Q51" s="36"/>
      <c r="R51" s="36"/>
    </row>
    <row r="52" spans="1:18" x14ac:dyDescent="0.25">
      <c r="A52" s="96"/>
      <c r="B52" s="93"/>
      <c r="C52" s="151" t="s">
        <v>256</v>
      </c>
      <c r="D52" s="151"/>
      <c r="E52" s="151"/>
      <c r="F52" s="151"/>
      <c r="G52" s="151"/>
      <c r="H52" s="151"/>
      <c r="I52" s="151"/>
      <c r="J52" s="151"/>
      <c r="K52" s="151"/>
      <c r="L52" s="151"/>
      <c r="M52" s="151"/>
      <c r="N52" s="151"/>
      <c r="O52" s="151"/>
      <c r="P52" s="111">
        <v>2126.19</v>
      </c>
      <c r="Q52" s="36"/>
      <c r="R52" s="36"/>
    </row>
    <row r="53" spans="1:18" x14ac:dyDescent="0.25">
      <c r="A53" s="96"/>
      <c r="B53" s="93"/>
      <c r="C53" s="151" t="s">
        <v>162</v>
      </c>
      <c r="D53" s="151"/>
      <c r="E53" s="151"/>
      <c r="F53" s="151"/>
      <c r="G53" s="151"/>
      <c r="H53" s="151"/>
      <c r="I53" s="151"/>
      <c r="J53" s="151"/>
      <c r="K53" s="151"/>
      <c r="L53" s="151"/>
      <c r="M53" s="151"/>
      <c r="N53" s="151"/>
      <c r="O53" s="151"/>
      <c r="P53" s="105"/>
      <c r="Q53" s="36"/>
      <c r="R53" s="36"/>
    </row>
    <row r="54" spans="1:18" x14ac:dyDescent="0.25">
      <c r="A54" s="96"/>
      <c r="B54" s="93"/>
      <c r="C54" s="151" t="s">
        <v>163</v>
      </c>
      <c r="D54" s="151"/>
      <c r="E54" s="151"/>
      <c r="F54" s="151"/>
      <c r="G54" s="151"/>
      <c r="H54" s="151"/>
      <c r="I54" s="151"/>
      <c r="J54" s="151"/>
      <c r="K54" s="151"/>
      <c r="L54" s="151"/>
      <c r="M54" s="151"/>
      <c r="N54" s="151"/>
      <c r="O54" s="151"/>
      <c r="P54" s="111">
        <v>2126.19</v>
      </c>
      <c r="Q54" s="36"/>
      <c r="R54" s="36"/>
    </row>
    <row r="55" spans="1:18" x14ac:dyDescent="0.25">
      <c r="A55" s="96"/>
      <c r="B55" s="93"/>
      <c r="C55" s="151" t="s">
        <v>235</v>
      </c>
      <c r="D55" s="151"/>
      <c r="E55" s="151"/>
      <c r="F55" s="151"/>
      <c r="G55" s="151"/>
      <c r="H55" s="151"/>
      <c r="I55" s="151"/>
      <c r="J55" s="151"/>
      <c r="K55" s="151"/>
      <c r="L55" s="151"/>
      <c r="M55" s="151"/>
      <c r="N55" s="151"/>
      <c r="O55" s="151"/>
      <c r="P55" s="111">
        <v>4465</v>
      </c>
      <c r="Q55" s="36"/>
      <c r="R55" s="36"/>
    </row>
    <row r="56" spans="1:18" x14ac:dyDescent="0.25">
      <c r="A56" s="96"/>
      <c r="B56" s="93"/>
      <c r="C56" s="151" t="s">
        <v>236</v>
      </c>
      <c r="D56" s="151"/>
      <c r="E56" s="151"/>
      <c r="F56" s="151"/>
      <c r="G56" s="151"/>
      <c r="H56" s="151"/>
      <c r="I56" s="151"/>
      <c r="J56" s="151"/>
      <c r="K56" s="151"/>
      <c r="L56" s="151"/>
      <c r="M56" s="151"/>
      <c r="N56" s="151"/>
      <c r="O56" s="151"/>
      <c r="P56" s="111">
        <v>4465</v>
      </c>
      <c r="Q56" s="36"/>
      <c r="R56" s="36"/>
    </row>
    <row r="57" spans="1:18" x14ac:dyDescent="0.25">
      <c r="A57" s="96"/>
      <c r="B57" s="93"/>
      <c r="C57" s="151" t="s">
        <v>237</v>
      </c>
      <c r="D57" s="151"/>
      <c r="E57" s="151"/>
      <c r="F57" s="151"/>
      <c r="G57" s="151"/>
      <c r="H57" s="151"/>
      <c r="I57" s="151"/>
      <c r="J57" s="151"/>
      <c r="K57" s="151"/>
      <c r="L57" s="151"/>
      <c r="M57" s="151"/>
      <c r="N57" s="151"/>
      <c r="O57" s="151"/>
      <c r="P57" s="105"/>
      <c r="Q57" s="36"/>
      <c r="R57" s="36"/>
    </row>
    <row r="58" spans="1:18" x14ac:dyDescent="0.25">
      <c r="A58" s="96"/>
      <c r="B58" s="93"/>
      <c r="C58" s="151" t="s">
        <v>238</v>
      </c>
      <c r="D58" s="151"/>
      <c r="E58" s="151"/>
      <c r="F58" s="151"/>
      <c r="G58" s="151"/>
      <c r="H58" s="151"/>
      <c r="I58" s="151"/>
      <c r="J58" s="151"/>
      <c r="K58" s="151"/>
      <c r="L58" s="151"/>
      <c r="M58" s="151"/>
      <c r="N58" s="151"/>
      <c r="O58" s="151"/>
      <c r="P58" s="111">
        <v>2126.19</v>
      </c>
      <c r="Q58" s="36"/>
      <c r="R58" s="36"/>
    </row>
    <row r="59" spans="1:18" x14ac:dyDescent="0.25">
      <c r="A59" s="96"/>
      <c r="B59" s="93"/>
      <c r="C59" s="151" t="s">
        <v>239</v>
      </c>
      <c r="D59" s="151"/>
      <c r="E59" s="151"/>
      <c r="F59" s="151"/>
      <c r="G59" s="151"/>
      <c r="H59" s="151"/>
      <c r="I59" s="151"/>
      <c r="J59" s="151"/>
      <c r="K59" s="151"/>
      <c r="L59" s="151"/>
      <c r="M59" s="151"/>
      <c r="N59" s="151"/>
      <c r="O59" s="151"/>
      <c r="P59" s="111">
        <v>1573.38</v>
      </c>
      <c r="Q59" s="36"/>
      <c r="R59" s="36"/>
    </row>
    <row r="60" spans="1:18" x14ac:dyDescent="0.25">
      <c r="A60" s="96"/>
      <c r="B60" s="93"/>
      <c r="C60" s="151" t="s">
        <v>240</v>
      </c>
      <c r="D60" s="151"/>
      <c r="E60" s="151"/>
      <c r="F60" s="151"/>
      <c r="G60" s="151"/>
      <c r="H60" s="151"/>
      <c r="I60" s="151"/>
      <c r="J60" s="151"/>
      <c r="K60" s="151"/>
      <c r="L60" s="151"/>
      <c r="M60" s="151"/>
      <c r="N60" s="151"/>
      <c r="O60" s="151"/>
      <c r="P60" s="105">
        <v>765.43</v>
      </c>
      <c r="Q60" s="36"/>
      <c r="R60" s="36"/>
    </row>
    <row r="61" spans="1:18" x14ac:dyDescent="0.25">
      <c r="A61" s="96"/>
      <c r="B61" s="93"/>
      <c r="C61" s="151" t="s">
        <v>257</v>
      </c>
      <c r="D61" s="151"/>
      <c r="E61" s="151"/>
      <c r="F61" s="151"/>
      <c r="G61" s="151"/>
      <c r="H61" s="151"/>
      <c r="I61" s="151"/>
      <c r="J61" s="151"/>
      <c r="K61" s="151"/>
      <c r="L61" s="151"/>
      <c r="M61" s="151"/>
      <c r="N61" s="151"/>
      <c r="O61" s="151"/>
      <c r="P61" s="111">
        <v>2126.19</v>
      </c>
      <c r="Q61" s="36"/>
      <c r="R61" s="36"/>
    </row>
    <row r="62" spans="1:18" x14ac:dyDescent="0.25">
      <c r="A62" s="96"/>
      <c r="B62" s="93"/>
      <c r="C62" s="151" t="s">
        <v>258</v>
      </c>
      <c r="D62" s="151"/>
      <c r="E62" s="151"/>
      <c r="F62" s="151"/>
      <c r="G62" s="151"/>
      <c r="H62" s="151"/>
      <c r="I62" s="151"/>
      <c r="J62" s="151"/>
      <c r="K62" s="151"/>
      <c r="L62" s="151"/>
      <c r="M62" s="151"/>
      <c r="N62" s="151"/>
      <c r="O62" s="151"/>
      <c r="P62" s="111">
        <v>1573.38</v>
      </c>
      <c r="Q62" s="36"/>
      <c r="R62" s="36"/>
    </row>
    <row r="63" spans="1:18" x14ac:dyDescent="0.25">
      <c r="A63" s="96"/>
      <c r="B63" s="93"/>
      <c r="C63" s="151" t="s">
        <v>259</v>
      </c>
      <c r="D63" s="151"/>
      <c r="E63" s="151"/>
      <c r="F63" s="151"/>
      <c r="G63" s="151"/>
      <c r="H63" s="151"/>
      <c r="I63" s="151"/>
      <c r="J63" s="151"/>
      <c r="K63" s="151"/>
      <c r="L63" s="151"/>
      <c r="M63" s="151"/>
      <c r="N63" s="151"/>
      <c r="O63" s="151"/>
      <c r="P63" s="105">
        <v>765.43</v>
      </c>
      <c r="Q63" s="36"/>
      <c r="R63" s="36"/>
    </row>
    <row r="64" spans="1:18" x14ac:dyDescent="0.25">
      <c r="A64" s="96"/>
      <c r="B64" s="93"/>
      <c r="C64" s="149" t="s">
        <v>260</v>
      </c>
      <c r="D64" s="149"/>
      <c r="E64" s="149"/>
      <c r="F64" s="149"/>
      <c r="G64" s="149"/>
      <c r="H64" s="149"/>
      <c r="I64" s="149"/>
      <c r="J64" s="149"/>
      <c r="K64" s="149"/>
      <c r="L64" s="149"/>
      <c r="M64" s="149"/>
      <c r="N64" s="149"/>
      <c r="O64" s="149"/>
      <c r="P64" s="112">
        <v>4465</v>
      </c>
      <c r="Q64" s="36"/>
      <c r="R64" s="36"/>
    </row>
    <row r="65" spans="1:18" x14ac:dyDescent="0.25">
      <c r="A65" s="96"/>
      <c r="B65" s="93"/>
      <c r="C65" s="149" t="s">
        <v>272</v>
      </c>
      <c r="D65" s="149"/>
      <c r="E65" s="149"/>
      <c r="F65" s="149"/>
      <c r="G65" s="149"/>
      <c r="H65" s="149"/>
      <c r="I65" s="149"/>
      <c r="J65" s="149"/>
      <c r="K65" s="149"/>
      <c r="L65" s="1"/>
      <c r="M65" s="93"/>
      <c r="N65" s="93"/>
      <c r="O65" s="167">
        <v>0.31787458000000002</v>
      </c>
      <c r="P65" s="112">
        <v>1419.31</v>
      </c>
      <c r="Q65" s="36"/>
      <c r="R65" s="36"/>
    </row>
    <row r="66" spans="1:18" x14ac:dyDescent="0.25">
      <c r="A66" s="96"/>
      <c r="B66" s="93"/>
      <c r="C66" s="151" t="s">
        <v>20</v>
      </c>
      <c r="D66" s="151"/>
      <c r="E66" s="151"/>
      <c r="F66" s="151"/>
      <c r="G66" s="151"/>
      <c r="H66" s="151"/>
      <c r="I66" s="151"/>
      <c r="J66" s="151"/>
      <c r="K66" s="151"/>
      <c r="L66" s="1"/>
      <c r="M66" s="93"/>
      <c r="N66" s="93"/>
      <c r="O66" s="93"/>
      <c r="P66" s="105">
        <v>283.86</v>
      </c>
      <c r="Q66" s="36"/>
      <c r="R66" s="36"/>
    </row>
    <row r="67" spans="1:18" x14ac:dyDescent="0.25">
      <c r="A67" s="96"/>
      <c r="B67" s="93"/>
      <c r="C67" s="149" t="s">
        <v>267</v>
      </c>
      <c r="D67" s="149"/>
      <c r="E67" s="149"/>
      <c r="F67" s="149"/>
      <c r="G67" s="149"/>
      <c r="H67" s="149"/>
      <c r="I67" s="149"/>
      <c r="J67" s="149"/>
      <c r="K67" s="149"/>
      <c r="L67" s="1"/>
      <c r="M67" s="93"/>
      <c r="N67" s="93"/>
      <c r="O67" s="93"/>
      <c r="P67" s="112">
        <v>1703.17</v>
      </c>
      <c r="Q67" s="36"/>
      <c r="R67" s="36"/>
    </row>
  </sheetData>
  <mergeCells count="68">
    <mergeCell ref="C62:O62"/>
    <mergeCell ref="C63:O63"/>
    <mergeCell ref="C64:O64"/>
    <mergeCell ref="C65:K65"/>
    <mergeCell ref="C66:K66"/>
    <mergeCell ref="C67:K67"/>
    <mergeCell ref="C56:O56"/>
    <mergeCell ref="C57:O57"/>
    <mergeCell ref="C58:O58"/>
    <mergeCell ref="C59:O59"/>
    <mergeCell ref="C60:O60"/>
    <mergeCell ref="C61:O61"/>
    <mergeCell ref="C50:G50"/>
    <mergeCell ref="C51:O51"/>
    <mergeCell ref="C52:O52"/>
    <mergeCell ref="C53:O53"/>
    <mergeCell ref="C54:O54"/>
    <mergeCell ref="C55:O55"/>
    <mergeCell ref="C44:G44"/>
    <mergeCell ref="C45:G45"/>
    <mergeCell ref="C46:G46"/>
    <mergeCell ref="C47:G47"/>
    <mergeCell ref="C48:G48"/>
    <mergeCell ref="C49:G49"/>
    <mergeCell ref="C38:G38"/>
    <mergeCell ref="A39:P39"/>
    <mergeCell ref="C40:G40"/>
    <mergeCell ref="C41:P41"/>
    <mergeCell ref="C42:G42"/>
    <mergeCell ref="C43:G43"/>
    <mergeCell ref="K32:L32"/>
    <mergeCell ref="K33:M33"/>
    <mergeCell ref="A35:A37"/>
    <mergeCell ref="B35:B37"/>
    <mergeCell ref="C35:G37"/>
    <mergeCell ref="H35:H37"/>
    <mergeCell ref="I35:K36"/>
    <mergeCell ref="L35:P36"/>
    <mergeCell ref="B24:F24"/>
    <mergeCell ref="A26:B26"/>
    <mergeCell ref="C26:F26"/>
    <mergeCell ref="A28:B28"/>
    <mergeCell ref="K30:L30"/>
    <mergeCell ref="K31:L31"/>
    <mergeCell ref="A16:P16"/>
    <mergeCell ref="A17:P17"/>
    <mergeCell ref="A18:P18"/>
    <mergeCell ref="A20:P20"/>
    <mergeCell ref="A21:P21"/>
    <mergeCell ref="B23:F23"/>
    <mergeCell ref="A10:F10"/>
    <mergeCell ref="G10:P10"/>
    <mergeCell ref="A11:F11"/>
    <mergeCell ref="G11:P11"/>
    <mergeCell ref="A13:P13"/>
    <mergeCell ref="A14:P14"/>
    <mergeCell ref="A7:F7"/>
    <mergeCell ref="G7:P7"/>
    <mergeCell ref="A8:F8"/>
    <mergeCell ref="G8:P8"/>
    <mergeCell ref="A9:F9"/>
    <mergeCell ref="G9:P9"/>
    <mergeCell ref="A4:F4"/>
    <mergeCell ref="G4:P4"/>
    <mergeCell ref="A5:F5"/>
    <mergeCell ref="G5:P5"/>
    <mergeCell ref="A6:F6"/>
    <mergeCell ref="G6:P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свод</vt:lpstr>
      <vt:lpstr>ССР ОДПУпрям тек</vt:lpstr>
      <vt:lpstr>комплекс1</vt:lpstr>
      <vt:lpstr>ППО</vt:lpstr>
      <vt:lpstr>ПИР</vt:lpstr>
      <vt:lpstr>комплекс2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Воронин Андрей Николаевич</dc:creator>
  <cp:lastModifiedBy>Воронин Андрей Николаевич</cp:lastModifiedBy>
  <dcterms:created xsi:type="dcterms:W3CDTF">2025-04-03T15:09:06Z</dcterms:created>
  <dcterms:modified xsi:type="dcterms:W3CDTF">2025-04-03T15:15:05Z</dcterms:modified>
</cp:coreProperties>
</file>